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ROZPOČTY\GEFOS\20-10-01_Sjezd z komunikací,Doubí nad Lužnicí+Hoštice\II.kolo_21-02-22\21-05-19\"/>
    </mc:Choice>
  </mc:AlternateContent>
  <bookViews>
    <workbookView xWindow="0" yWindow="0" windowWidth="0" windowHeight="0"/>
  </bookViews>
  <sheets>
    <sheet name="Rekapitulace stavby" sheetId="1" r:id="rId1"/>
    <sheet name="C3 - CESTA C3" sheetId="2" r:id="rId2"/>
    <sheet name="C36 - CESTA C36" sheetId="3" r:id="rId3"/>
    <sheet name="C6 - CESTA C6" sheetId="4" r:id="rId4"/>
    <sheet name="C6-SÚ - CESTA C6 - SADOVÉ..." sheetId="5" r:id="rId5"/>
    <sheet name="C11 - CESTA C11" sheetId="6" r:id="rId6"/>
    <sheet name="C11-SÚ - CESTA C11 - SADO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'C3 - CESTA C3'!$C$90:$K$342</definedName>
    <definedName name="_xlnm.Print_Area" localSheetId="1">'C3 - CESTA C3'!$C$4:$J$41,'C3 - CESTA C3'!$C$47:$J$70,'C3 - CESTA C3'!$C$76:$K$342</definedName>
    <definedName name="_xlnm.Print_Titles" localSheetId="1">'C3 - CESTA C3'!$90:$90</definedName>
    <definedName name="_xlnm._FilterDatabase" localSheetId="2" hidden="1">'C36 - CESTA C36'!$C$89:$K$219</definedName>
    <definedName name="_xlnm.Print_Area" localSheetId="2">'C36 - CESTA C36'!$C$4:$J$41,'C36 - CESTA C36'!$C$47:$J$69,'C36 - CESTA C36'!$C$75:$K$219</definedName>
    <definedName name="_xlnm.Print_Titles" localSheetId="2">'C36 - CESTA C36'!$89:$89</definedName>
    <definedName name="_xlnm._FilterDatabase" localSheetId="3" hidden="1">'C6 - CESTA C6'!$C$90:$K$267</definedName>
    <definedName name="_xlnm.Print_Area" localSheetId="3">'C6 - CESTA C6'!$C$4:$J$41,'C6 - CESTA C6'!$C$47:$J$70,'C6 - CESTA C6'!$C$76:$K$267</definedName>
    <definedName name="_xlnm.Print_Titles" localSheetId="3">'C6 - CESTA C6'!$90:$90</definedName>
    <definedName name="_xlnm._FilterDatabase" localSheetId="4" hidden="1">'C6-SÚ - CESTA C6 - SADOVÉ...'!$C$89:$K$157</definedName>
    <definedName name="_xlnm.Print_Area" localSheetId="4">'C6-SÚ - CESTA C6 - SADOVÉ...'!$C$4:$J$41,'C6-SÚ - CESTA C6 - SADOVÉ...'!$C$47:$J$69,'C6-SÚ - CESTA C6 - SADOVÉ...'!$C$75:$K$157</definedName>
    <definedName name="_xlnm.Print_Titles" localSheetId="4">'C6-SÚ - CESTA C6 - SADOVÉ...'!$89:$89</definedName>
    <definedName name="_xlnm._FilterDatabase" localSheetId="5" hidden="1">'C11 - CESTA C11'!$C$91:$K$306</definedName>
    <definedName name="_xlnm.Print_Area" localSheetId="5">'C11 - CESTA C11'!$C$4:$J$41,'C11 - CESTA C11'!$C$47:$J$71,'C11 - CESTA C11'!$C$77:$K$306</definedName>
    <definedName name="_xlnm.Print_Titles" localSheetId="5">'C11 - CESTA C11'!$91:$91</definedName>
    <definedName name="_xlnm._FilterDatabase" localSheetId="6" hidden="1">'C11-SÚ - CESTA C11 - SADO...'!$C$89:$K$154</definedName>
    <definedName name="_xlnm.Print_Area" localSheetId="6">'C11-SÚ - CESTA C11 - SADO...'!$C$4:$J$41,'C11-SÚ - CESTA C11 - SADO...'!$C$47:$J$69,'C11-SÚ - CESTA C11 - SADO...'!$C$75:$K$154</definedName>
    <definedName name="_xlnm.Print_Titles" localSheetId="6">'C11-SÚ - CESTA C11 - SADO...'!$89:$89</definedName>
    <definedName name="_xlnm.Print_Area" localSheetId="7">'Seznam figur'!$C$4:$G$13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D7"/>
  <c i="7" r="J39"/>
  <c r="J38"/>
  <c i="1" r="AY63"/>
  <c i="7" r="J37"/>
  <c i="1" r="AX63"/>
  <c i="7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7"/>
  <c r="J86"/>
  <c r="F84"/>
  <c r="E82"/>
  <c r="J59"/>
  <c r="J58"/>
  <c r="F56"/>
  <c r="E54"/>
  <c r="J20"/>
  <c r="E20"/>
  <c r="F87"/>
  <c r="J19"/>
  <c r="J17"/>
  <c r="E17"/>
  <c r="F58"/>
  <c r="J16"/>
  <c r="J14"/>
  <c r="J56"/>
  <c r="E7"/>
  <c r="E50"/>
  <c i="6" r="J39"/>
  <c r="J38"/>
  <c i="1" r="AY62"/>
  <c i="6" r="J37"/>
  <c i="1" r="AX62"/>
  <c i="6"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39"/>
  <c r="BH239"/>
  <c r="BG239"/>
  <c r="BF239"/>
  <c r="T239"/>
  <c r="R239"/>
  <c r="P239"/>
  <c r="BI232"/>
  <c r="BH232"/>
  <c r="BG232"/>
  <c r="BF232"/>
  <c r="T232"/>
  <c r="R232"/>
  <c r="P232"/>
  <c r="BI225"/>
  <c r="BH225"/>
  <c r="BG225"/>
  <c r="BF225"/>
  <c r="T225"/>
  <c r="R225"/>
  <c r="P225"/>
  <c r="BI218"/>
  <c r="BH218"/>
  <c r="BG218"/>
  <c r="BF218"/>
  <c r="T218"/>
  <c r="R218"/>
  <c r="P218"/>
  <c r="BI203"/>
  <c r="BH203"/>
  <c r="BG203"/>
  <c r="BF203"/>
  <c r="T203"/>
  <c r="R203"/>
  <c r="P203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6"/>
  <c r="E84"/>
  <c r="J59"/>
  <c r="J58"/>
  <c r="F56"/>
  <c r="E54"/>
  <c r="J20"/>
  <c r="E20"/>
  <c r="F89"/>
  <c r="J19"/>
  <c r="J17"/>
  <c r="E17"/>
  <c r="F88"/>
  <c r="J16"/>
  <c r="J14"/>
  <c r="J86"/>
  <c r="E7"/>
  <c r="E80"/>
  <c i="5" r="J39"/>
  <c r="J38"/>
  <c i="1" r="AY60"/>
  <c i="5" r="J37"/>
  <c i="1" r="AX60"/>
  <c i="5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7"/>
  <c r="J86"/>
  <c r="F84"/>
  <c r="E82"/>
  <c r="J59"/>
  <c r="J58"/>
  <c r="F56"/>
  <c r="E54"/>
  <c r="J20"/>
  <c r="E20"/>
  <c r="F87"/>
  <c r="J19"/>
  <c r="J17"/>
  <c r="E17"/>
  <c r="F58"/>
  <c r="J16"/>
  <c r="J14"/>
  <c r="J84"/>
  <c r="E7"/>
  <c r="E78"/>
  <c i="4" r="J39"/>
  <c r="J38"/>
  <c i="1" r="AY59"/>
  <c i="4" r="J37"/>
  <c i="1" r="AX59"/>
  <c i="4"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0"/>
  <c r="BH220"/>
  <c r="BG220"/>
  <c r="BF220"/>
  <c r="T220"/>
  <c r="R220"/>
  <c r="P220"/>
  <c r="BI213"/>
  <c r="BH213"/>
  <c r="BG213"/>
  <c r="BF213"/>
  <c r="T213"/>
  <c r="R213"/>
  <c r="P213"/>
  <c r="BI206"/>
  <c r="BH206"/>
  <c r="BG206"/>
  <c r="BF206"/>
  <c r="T206"/>
  <c r="R206"/>
  <c r="P206"/>
  <c r="BI199"/>
  <c r="BH199"/>
  <c r="BG199"/>
  <c r="BF199"/>
  <c r="T199"/>
  <c r="R199"/>
  <c r="P199"/>
  <c r="BI184"/>
  <c r="BH184"/>
  <c r="BG184"/>
  <c r="BF184"/>
  <c r="T184"/>
  <c r="R184"/>
  <c r="P184"/>
  <c r="BI181"/>
  <c r="BH181"/>
  <c r="BG181"/>
  <c r="BF181"/>
  <c r="T181"/>
  <c r="R181"/>
  <c r="P181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8"/>
  <c r="J87"/>
  <c r="F85"/>
  <c r="E83"/>
  <c r="J59"/>
  <c r="J58"/>
  <c r="F56"/>
  <c r="E54"/>
  <c r="J20"/>
  <c r="E20"/>
  <c r="F59"/>
  <c r="J19"/>
  <c r="J17"/>
  <c r="E17"/>
  <c r="F87"/>
  <c r="J16"/>
  <c r="J14"/>
  <c r="J56"/>
  <c r="E7"/>
  <c r="E79"/>
  <c i="3" r="J39"/>
  <c r="J38"/>
  <c i="1" r="AY57"/>
  <c i="3" r="J37"/>
  <c i="1" r="AX57"/>
  <c i="3"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08"/>
  <c r="BH108"/>
  <c r="BG108"/>
  <c r="BF108"/>
  <c r="T108"/>
  <c r="R108"/>
  <c r="P108"/>
  <c r="BI105"/>
  <c r="BH105"/>
  <c r="BG105"/>
  <c r="BF105"/>
  <c r="T105"/>
  <c r="R105"/>
  <c r="P105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7"/>
  <c r="J86"/>
  <c r="F84"/>
  <c r="E82"/>
  <c r="J59"/>
  <c r="J58"/>
  <c r="F56"/>
  <c r="E54"/>
  <c r="J20"/>
  <c r="E20"/>
  <c r="F87"/>
  <c r="J19"/>
  <c r="J17"/>
  <c r="E17"/>
  <c r="F58"/>
  <c r="J16"/>
  <c r="J14"/>
  <c r="J56"/>
  <c r="E7"/>
  <c r="E78"/>
  <c i="2" r="J39"/>
  <c r="J38"/>
  <c i="1" r="AY56"/>
  <c i="2" r="J37"/>
  <c i="1" r="AX56"/>
  <c i="2"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76"/>
  <c r="BH276"/>
  <c r="BG276"/>
  <c r="BF276"/>
  <c r="T276"/>
  <c r="R276"/>
  <c r="P276"/>
  <c r="BI267"/>
  <c r="BH267"/>
  <c r="BG267"/>
  <c r="BF267"/>
  <c r="T267"/>
  <c r="R267"/>
  <c r="P267"/>
  <c r="BI259"/>
  <c r="BH259"/>
  <c r="BG259"/>
  <c r="BF259"/>
  <c r="T259"/>
  <c r="R259"/>
  <c r="P259"/>
  <c r="BI250"/>
  <c r="BH250"/>
  <c r="BG250"/>
  <c r="BF250"/>
  <c r="T250"/>
  <c r="R250"/>
  <c r="P250"/>
  <c r="BI233"/>
  <c r="BH233"/>
  <c r="BG233"/>
  <c r="BF233"/>
  <c r="T233"/>
  <c r="R233"/>
  <c r="P233"/>
  <c r="BI231"/>
  <c r="BH231"/>
  <c r="BG231"/>
  <c r="BF231"/>
  <c r="T231"/>
  <c r="R231"/>
  <c r="P231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J88"/>
  <c r="J87"/>
  <c r="F85"/>
  <c r="E83"/>
  <c r="J59"/>
  <c r="J58"/>
  <c r="F56"/>
  <c r="E54"/>
  <c r="J20"/>
  <c r="E20"/>
  <c r="F59"/>
  <c r="J19"/>
  <c r="J17"/>
  <c r="E17"/>
  <c r="F87"/>
  <c r="J16"/>
  <c r="J14"/>
  <c r="J56"/>
  <c r="E7"/>
  <c r="E79"/>
  <c i="1" r="L50"/>
  <c r="AM50"/>
  <c r="AM49"/>
  <c r="L49"/>
  <c r="AM47"/>
  <c r="L47"/>
  <c r="L45"/>
  <c r="L44"/>
  <c i="7" r="J146"/>
  <c r="BK114"/>
  <c i="6" r="J274"/>
  <c r="BK225"/>
  <c r="J141"/>
  <c i="5" r="BK138"/>
  <c i="4" r="BK267"/>
  <c r="BK248"/>
  <c r="J113"/>
  <c i="3" r="BK124"/>
  <c i="2" r="BK298"/>
  <c r="J188"/>
  <c r="J150"/>
  <c i="1" r="AS61"/>
  <c i="6" r="J115"/>
  <c i="5" r="J129"/>
  <c r="BK102"/>
  <c i="4" r="BK262"/>
  <c r="J155"/>
  <c i="3" r="BK204"/>
  <c i="2" r="J327"/>
  <c r="J231"/>
  <c i="1" r="AS58"/>
  <c i="6" r="J305"/>
  <c r="J275"/>
  <c r="J246"/>
  <c r="J172"/>
  <c r="J106"/>
  <c i="5" r="BK153"/>
  <c r="BK132"/>
  <c r="BK103"/>
  <c i="4" r="BK174"/>
  <c r="BK94"/>
  <c i="3" r="J105"/>
  <c i="2" r="BK304"/>
  <c i="7" r="J131"/>
  <c r="J106"/>
  <c r="J93"/>
  <c i="6" r="BK293"/>
  <c i="5" r="BK143"/>
  <c r="BK116"/>
  <c i="4" r="BK252"/>
  <c r="J124"/>
  <c i="3" r="J204"/>
  <c r="J124"/>
  <c i="2" r="J304"/>
  <c r="BK200"/>
  <c i="7" r="J125"/>
  <c r="J102"/>
  <c i="6" r="BK275"/>
  <c r="BK249"/>
  <c r="J124"/>
  <c i="5" r="J141"/>
  <c r="J105"/>
  <c i="4" r="J244"/>
  <c i="3" r="J218"/>
  <c i="2" r="J341"/>
  <c r="J320"/>
  <c r="BK159"/>
  <c r="J101"/>
  <c i="7" r="J149"/>
  <c r="BK124"/>
  <c i="6" r="J303"/>
  <c r="BK169"/>
  <c r="BK115"/>
  <c r="BK95"/>
  <c i="5" r="BK141"/>
  <c r="J99"/>
  <c i="4" r="BK155"/>
  <c i="3" r="BK214"/>
  <c r="BK182"/>
  <c i="2" r="J338"/>
  <c r="J296"/>
  <c r="BK182"/>
  <c i="7" r="J148"/>
  <c r="J132"/>
  <c i="5" r="J114"/>
  <c i="4" r="BK258"/>
  <c r="J98"/>
  <c i="3" r="J143"/>
  <c i="2" r="BK288"/>
  <c r="J154"/>
  <c i="6" r="J289"/>
  <c r="J265"/>
  <c r="BK252"/>
  <c r="BK124"/>
  <c i="5" r="J153"/>
  <c r="J128"/>
  <c r="BK93"/>
  <c i="4" r="J159"/>
  <c i="3" r="J196"/>
  <c i="2" r="BK210"/>
  <c r="BK100"/>
  <c i="7" r="BK148"/>
  <c r="BK139"/>
  <c r="J124"/>
  <c i="6" r="J287"/>
  <c r="J249"/>
  <c i="5" r="J154"/>
  <c r="J115"/>
  <c i="4" r="BK264"/>
  <c r="BK245"/>
  <c r="BK107"/>
  <c i="3" r="J201"/>
  <c i="2" r="J340"/>
  <c r="J286"/>
  <c r="BK172"/>
  <c r="J112"/>
  <c i="7" r="BK130"/>
  <c i="6" r="BK302"/>
  <c r="BK246"/>
  <c r="BK167"/>
  <c r="BK96"/>
  <c i="5" r="J120"/>
  <c i="4" r="BK171"/>
  <c r="BK115"/>
  <c i="3" r="BK201"/>
  <c r="BK92"/>
  <c i="2" r="J276"/>
  <c r="BK185"/>
  <c i="7" r="J140"/>
  <c r="J129"/>
  <c r="J94"/>
  <c i="6" r="BK274"/>
  <c r="BK232"/>
  <c r="BK141"/>
  <c i="5" r="BK108"/>
  <c i="4" r="J229"/>
  <c r="J117"/>
  <c i="3" r="J214"/>
  <c i="2" r="BK337"/>
  <c r="J96"/>
  <c i="7" r="J122"/>
  <c r="BK96"/>
  <c i="6" r="J292"/>
  <c i="5" r="J151"/>
  <c r="J124"/>
  <c i="4" r="J264"/>
  <c r="J171"/>
  <c r="J94"/>
  <c i="3" r="BK179"/>
  <c i="2" r="J330"/>
  <c r="BK233"/>
  <c r="J97"/>
  <c i="7" r="BK122"/>
  <c i="6" r="BK300"/>
  <c r="J270"/>
  <c r="BK172"/>
  <c r="J113"/>
  <c i="5" r="J132"/>
  <c i="4" r="J262"/>
  <c r="J241"/>
  <c r="BK98"/>
  <c i="2" r="BK340"/>
  <c r="J259"/>
  <c r="BK118"/>
  <c i="7" r="J151"/>
  <c r="J117"/>
  <c r="BK92"/>
  <c i="6" r="J155"/>
  <c r="BK109"/>
  <c i="5" r="J137"/>
  <c r="J103"/>
  <c i="4" r="BK184"/>
  <c r="J103"/>
  <c i="3" r="J199"/>
  <c r="J117"/>
  <c i="2" r="BK324"/>
  <c r="J210"/>
  <c i="7" r="BK150"/>
  <c r="BK138"/>
  <c i="5" r="BK110"/>
  <c i="4" r="J247"/>
  <c i="3" r="BK194"/>
  <c i="2" r="J314"/>
  <c r="BK192"/>
  <c r="BK112"/>
  <c i="6" r="BK272"/>
  <c r="BK203"/>
  <c r="BK111"/>
  <c i="5" r="J148"/>
  <c r="BK114"/>
  <c i="4" r="BK241"/>
  <c i="3" r="BK213"/>
  <c r="BK148"/>
  <c i="2" r="J298"/>
  <c r="BK96"/>
  <c i="7" r="BK151"/>
  <c r="J137"/>
  <c i="6" r="J271"/>
  <c r="J203"/>
  <c r="J120"/>
  <c i="5" r="BK148"/>
  <c r="J98"/>
  <c i="4" r="J254"/>
  <c r="BK95"/>
  <c i="3" r="BK121"/>
  <c i="2" r="J311"/>
  <c r="J233"/>
  <c r="J108"/>
  <c r="J102"/>
  <c i="6" r="BK283"/>
  <c r="BK261"/>
  <c r="BK182"/>
  <c r="J103"/>
  <c i="5" r="J125"/>
  <c i="4" r="J261"/>
  <c r="BK220"/>
  <c r="BK113"/>
  <c i="3" r="J126"/>
  <c i="2" r="BK267"/>
  <c r="BK101"/>
  <c i="7" r="BK99"/>
  <c i="6" r="BK284"/>
  <c r="J268"/>
  <c r="BK188"/>
  <c r="BK155"/>
  <c i="5" r="BK157"/>
  <c r="J112"/>
  <c i="4" r="J239"/>
  <c r="J148"/>
  <c i="3" r="J194"/>
  <c i="2" r="J333"/>
  <c r="J297"/>
  <c r="J267"/>
  <c i="7" r="BK123"/>
  <c i="6" r="BK303"/>
  <c r="BK106"/>
  <c i="5" r="J156"/>
  <c r="BK128"/>
  <c r="J102"/>
  <c i="4" r="J234"/>
  <c r="J133"/>
  <c i="3" r="J213"/>
  <c r="J174"/>
  <c i="2" r="BK325"/>
  <c r="BK276"/>
  <c r="J100"/>
  <c i="7" r="J119"/>
  <c i="6" r="J299"/>
  <c r="BK265"/>
  <c r="J160"/>
  <c i="5" r="J135"/>
  <c i="4" r="BK259"/>
  <c r="BK181"/>
  <c i="2" r="BK341"/>
  <c r="BK332"/>
  <c r="J219"/>
  <c i="7" r="BK154"/>
  <c r="J143"/>
  <c r="BK111"/>
  <c i="6" r="BK299"/>
  <c r="BK160"/>
  <c r="J111"/>
  <c i="5" r="J147"/>
  <c r="J133"/>
  <c i="4" r="J256"/>
  <c r="J181"/>
  <c r="J93"/>
  <c i="3" r="BK188"/>
  <c i="2" r="J332"/>
  <c r="BK293"/>
  <c r="BK93"/>
  <c i="7" r="BK140"/>
  <c i="5" r="BK135"/>
  <c r="BK94"/>
  <c i="4" r="BK96"/>
  <c i="3" r="J141"/>
  <c i="2" r="BK297"/>
  <c r="BK150"/>
  <c i="6" r="J283"/>
  <c r="J136"/>
  <c r="J96"/>
  <c i="5" r="BK144"/>
  <c r="J108"/>
  <c i="4" r="BK239"/>
  <c r="J96"/>
  <c i="2" r="J335"/>
  <c r="J293"/>
  <c i="7" r="J153"/>
  <c r="J126"/>
  <c r="J113"/>
  <c i="6" r="J279"/>
  <c r="J232"/>
  <c r="BK100"/>
  <c i="5" r="BK136"/>
  <c i="4" r="J267"/>
  <c r="BK247"/>
  <c r="J126"/>
  <c r="BK97"/>
  <c i="3" r="BK202"/>
  <c r="J95"/>
  <c i="2" r="BK301"/>
  <c r="BK205"/>
  <c i="7" r="J141"/>
  <c r="J96"/>
  <c i="6" r="BK268"/>
  <c r="J225"/>
  <c r="BK150"/>
  <c i="5" r="BK151"/>
  <c i="4" r="BK159"/>
  <c i="3" r="BK219"/>
  <c r="BK196"/>
  <c r="BK105"/>
  <c i="2" r="BK284"/>
  <c r="BK108"/>
  <c i="7" r="J136"/>
  <c r="J130"/>
  <c i="6" r="BK292"/>
  <c r="BK271"/>
  <c r="BK200"/>
  <c r="J162"/>
  <c i="5" r="J145"/>
  <c r="BK123"/>
  <c i="4" r="J252"/>
  <c r="J199"/>
  <c r="J95"/>
  <c i="2" r="BK196"/>
  <c r="BK152"/>
  <c i="7" r="BK137"/>
  <c r="J104"/>
  <c i="6" r="BK291"/>
  <c i="5" r="J155"/>
  <c r="J136"/>
  <c r="BK105"/>
  <c i="4" r="BK250"/>
  <c r="J115"/>
  <c i="3" r="J207"/>
  <c r="BK143"/>
  <c i="2" r="J323"/>
  <c r="BK154"/>
  <c i="7" r="BK128"/>
  <c r="J114"/>
  <c i="6" r="J286"/>
  <c r="J255"/>
  <c r="BK132"/>
  <c i="5" r="J157"/>
  <c r="J93"/>
  <c i="4" r="BK236"/>
  <c i="3" r="J182"/>
  <c i="2" r="BK333"/>
  <c r="J215"/>
  <c i="7" r="BK153"/>
  <c r="J139"/>
  <c r="BK94"/>
  <c i="6" r="BK193"/>
  <c r="J132"/>
  <c i="5" r="BK152"/>
  <c r="BK126"/>
  <c i="4" r="J237"/>
  <c r="BK148"/>
  <c i="3" r="J206"/>
  <c r="BK95"/>
  <c i="2" r="J291"/>
  <c r="BK161"/>
  <c i="7" r="J145"/>
  <c i="6" r="J293"/>
  <c i="5" r="BK101"/>
  <c i="4" r="BK229"/>
  <c i="3" r="BK164"/>
  <c i="2" r="J329"/>
  <c r="J159"/>
  <c r="BK102"/>
  <c i="6" r="BK263"/>
  <c r="J182"/>
  <c r="BK102"/>
  <c i="5" r="BK142"/>
  <c r="BK99"/>
  <c i="4" r="J174"/>
  <c i="3" r="BK199"/>
  <c i="2" r="J319"/>
  <c r="J200"/>
  <c i="7" r="J152"/>
  <c r="J99"/>
  <c r="J92"/>
  <c i="6" r="J295"/>
  <c r="J263"/>
  <c r="BK177"/>
  <c r="BK98"/>
  <c i="5" r="BK145"/>
  <c i="4" r="J164"/>
  <c r="BK138"/>
  <c i="3" r="BK218"/>
  <c r="J97"/>
  <c i="2" r="BK296"/>
  <c i="7" r="BK147"/>
  <c r="J95"/>
  <c i="6" r="BK276"/>
  <c r="J239"/>
  <c r="J122"/>
  <c i="5" r="BK137"/>
  <c i="4" r="J253"/>
  <c r="BK143"/>
  <c i="3" r="J219"/>
  <c r="J169"/>
  <c i="2" r="BK330"/>
  <c r="J250"/>
  <c i="7" r="BK141"/>
  <c r="J134"/>
  <c i="6" r="BK296"/>
  <c r="J261"/>
  <c r="J177"/>
  <c r="BK113"/>
  <c i="5" r="J110"/>
  <c i="4" r="J236"/>
  <c r="BK105"/>
  <c i="2" r="BK327"/>
  <c r="J292"/>
  <c r="BK215"/>
  <c i="7" r="J138"/>
  <c i="6" r="J300"/>
  <c r="J100"/>
  <c i="5" r="BK125"/>
  <c r="J94"/>
  <c i="4" r="BK199"/>
  <c r="J143"/>
  <c i="3" r="BK185"/>
  <c i="2" r="BK335"/>
  <c r="BK292"/>
  <c r="J152"/>
  <c i="7" r="BK132"/>
  <c r="BK115"/>
  <c i="6" r="BK295"/>
  <c r="J267"/>
  <c r="J218"/>
  <c r="J109"/>
  <c i="5" r="J118"/>
  <c i="4" r="BK261"/>
  <c r="BK238"/>
  <c i="3" r="BK198"/>
  <c i="2" r="J337"/>
  <c r="BK250"/>
  <c r="BK98"/>
  <c i="7" r="BK146"/>
  <c r="BK108"/>
  <c i="6" r="BK297"/>
  <c r="BK122"/>
  <c r="J94"/>
  <c i="5" r="BK124"/>
  <c i="4" r="BK213"/>
  <c r="BK126"/>
  <c i="3" r="BK207"/>
  <c r="BK126"/>
  <c i="2" r="J301"/>
  <c r="J192"/>
  <c i="7" r="BK149"/>
  <c r="BK126"/>
  <c i="5" r="J92"/>
  <c i="3" r="J216"/>
  <c r="BK117"/>
  <c i="2" r="BK219"/>
  <c r="BK114"/>
  <c i="6" r="BK269"/>
  <c r="BK239"/>
  <c r="BK120"/>
  <c i="5" r="BK150"/>
  <c r="BK120"/>
  <c i="4" r="J248"/>
  <c r="BK101"/>
  <c i="3" r="BK97"/>
  <c i="2" r="J288"/>
  <c r="J98"/>
  <c i="7" r="BK145"/>
  <c r="BK125"/>
  <c r="J111"/>
  <c i="6" r="BK289"/>
  <c r="J256"/>
  <c r="BK162"/>
  <c i="5" r="J150"/>
  <c r="BK130"/>
  <c i="4" r="BK234"/>
  <c r="BK133"/>
  <c r="BK117"/>
  <c i="3" r="BK206"/>
  <c r="BK159"/>
  <c r="J92"/>
  <c i="7" r="BK136"/>
  <c i="6" r="BK305"/>
  <c r="BK281"/>
  <c r="J200"/>
  <c i="5" r="J140"/>
  <c r="BK112"/>
  <c i="4" r="J238"/>
  <c r="BK124"/>
  <c i="3" r="J185"/>
  <c i="2" r="BK322"/>
  <c r="BK188"/>
  <c r="BK97"/>
  <c i="7" r="J128"/>
  <c i="6" r="J291"/>
  <c r="J257"/>
  <c r="BK184"/>
  <c r="BK143"/>
  <c r="J98"/>
  <c i="5" r="J138"/>
  <c r="J106"/>
  <c i="4" r="J220"/>
  <c r="J101"/>
  <c i="3" r="J108"/>
  <c i="2" r="J324"/>
  <c r="J93"/>
  <c i="7" r="J115"/>
  <c r="J100"/>
  <c i="6" r="J97"/>
  <c i="5" r="J131"/>
  <c i="4" r="BK254"/>
  <c r="J151"/>
  <c r="J107"/>
  <c i="3" r="J198"/>
  <c i="2" r="BK338"/>
  <c r="BK259"/>
  <c r="J118"/>
  <c i="7" r="J123"/>
  <c r="BK98"/>
  <c i="6" r="BK280"/>
  <c r="J193"/>
  <c r="BK107"/>
  <c i="5" r="BK106"/>
  <c i="4" r="BK253"/>
  <c r="J184"/>
  <c i="3" r="J132"/>
  <c i="2" r="BK291"/>
  <c r="BK106"/>
  <c i="7" r="BK152"/>
  <c r="BK131"/>
  <c r="BK106"/>
  <c i="6" r="J188"/>
  <c r="J130"/>
  <c r="BK97"/>
  <c i="5" r="BK140"/>
  <c r="BK98"/>
  <c i="4" r="BK164"/>
  <c r="J97"/>
  <c i="3" r="J202"/>
  <c r="BK132"/>
  <c i="2" r="J325"/>
  <c r="J212"/>
  <c r="J114"/>
  <c i="7" r="BK134"/>
  <c i="5" r="BK129"/>
  <c i="4" r="BK244"/>
  <c i="3" r="J188"/>
  <c r="BK108"/>
  <c i="2" r="J161"/>
  <c i="6" r="J284"/>
  <c r="BK257"/>
  <c r="J169"/>
  <c i="5" r="BK155"/>
  <c r="J130"/>
  <c r="BK92"/>
  <c i="4" r="BK227"/>
  <c r="BK93"/>
  <c i="2" r="BK311"/>
  <c r="J185"/>
  <c i="7" r="J154"/>
  <c r="BK142"/>
  <c r="BK119"/>
  <c i="6" r="J297"/>
  <c r="J281"/>
  <c r="J252"/>
  <c r="J150"/>
  <c i="5" r="J142"/>
  <c r="J101"/>
  <c i="4" r="BK151"/>
  <c r="BK119"/>
  <c i="3" r="BK208"/>
  <c r="J129"/>
  <c i="2" r="BK320"/>
  <c r="J196"/>
  <c r="J99"/>
  <c i="7" r="BK93"/>
  <c i="6" r="BK279"/>
  <c r="BK218"/>
  <c r="BK136"/>
  <c r="BK94"/>
  <c i="4" r="J259"/>
  <c r="BK145"/>
  <c i="3" r="BK212"/>
  <c r="BK129"/>
  <c i="2" r="BK314"/>
  <c r="J205"/>
  <c i="7" r="BK95"/>
  <c i="6" r="J280"/>
  <c r="BK256"/>
  <c r="J167"/>
  <c r="J107"/>
  <c r="J95"/>
  <c i="5" r="J144"/>
  <c r="BK133"/>
  <c i="4" r="J231"/>
  <c r="J138"/>
  <c i="3" r="J121"/>
  <c i="2" r="J177"/>
  <c i="7" r="BK129"/>
  <c r="BK102"/>
  <c i="6" r="J296"/>
  <c r="BK103"/>
  <c i="5" r="BK147"/>
  <c r="J123"/>
  <c i="4" r="J245"/>
  <c r="J145"/>
  <c i="3" r="BK216"/>
  <c r="BK169"/>
  <c i="2" r="BK316"/>
  <c r="BK231"/>
  <c i="1" r="AS55"/>
  <c i="5" r="J116"/>
  <c i="4" r="J258"/>
  <c r="J227"/>
  <c i="3" r="J164"/>
  <c i="2" r="BK319"/>
  <c r="BK177"/>
  <c r="BK105"/>
  <c i="7" r="J135"/>
  <c r="J98"/>
  <c i="6" r="J276"/>
  <c r="J143"/>
  <c r="BK101"/>
  <c i="5" r="J143"/>
  <c r="BK115"/>
  <c i="4" r="J206"/>
  <c i="3" r="J210"/>
  <c r="BK141"/>
  <c i="2" r="BK329"/>
  <c r="J284"/>
  <c r="J123"/>
  <c i="7" r="BK143"/>
  <c r="BK104"/>
  <c i="4" r="J266"/>
  <c r="J213"/>
  <c i="3" r="J148"/>
  <c i="2" r="BK212"/>
  <c r="J106"/>
  <c i="6" r="BK270"/>
  <c r="BK255"/>
  <c r="BK130"/>
  <c i="5" r="BK156"/>
  <c r="BK131"/>
  <c i="4" r="J250"/>
  <c r="J105"/>
  <c i="3" r="BK210"/>
  <c i="2" r="J322"/>
  <c r="BK286"/>
  <c r="BK99"/>
  <c i="7" r="J150"/>
  <c r="BK135"/>
  <c r="J108"/>
  <c i="6" r="J269"/>
  <c r="J165"/>
  <c i="5" r="J152"/>
  <c r="BK118"/>
  <c i="4" r="BK266"/>
  <c r="BK237"/>
  <c i="3" r="J212"/>
  <c r="BK174"/>
  <c i="2" r="BK323"/>
  <c r="J182"/>
  <c r="BK123"/>
  <c i="7" r="J142"/>
  <c r="BK100"/>
  <c i="6" r="BK287"/>
  <c r="BK267"/>
  <c r="J184"/>
  <c r="J102"/>
  <c i="4" r="BK231"/>
  <c r="J119"/>
  <c i="3" r="J208"/>
  <c r="J159"/>
  <c i="2" r="J316"/>
  <c r="J172"/>
  <c i="7" r="J147"/>
  <c r="BK117"/>
  <c i="6" r="BK286"/>
  <c r="J272"/>
  <c r="BK165"/>
  <c r="J101"/>
  <c i="5" r="BK154"/>
  <c r="J126"/>
  <c i="4" r="BK256"/>
  <c r="BK206"/>
  <c r="BK103"/>
  <c i="3" r="J179"/>
  <c i="2" r="J105"/>
  <c i="7" r="BK113"/>
  <c i="6" r="J302"/>
  <c i="2" l="1" r="R92"/>
  <c r="BK191"/>
  <c r="J191"/>
  <c r="J65"/>
  <c r="BK290"/>
  <c r="J290"/>
  <c r="J67"/>
  <c r="BK318"/>
  <c r="J318"/>
  <c r="J68"/>
  <c i="3" r="T131"/>
  <c r="T193"/>
  <c r="T197"/>
  <c i="4" r="P92"/>
  <c r="P150"/>
  <c r="BK233"/>
  <c r="J233"/>
  <c r="J67"/>
  <c r="BK243"/>
  <c r="J243"/>
  <c r="J68"/>
  <c i="5" r="R91"/>
  <c r="T134"/>
  <c i="2" r="BK92"/>
  <c r="T218"/>
  <c r="P321"/>
  <c i="3" r="P131"/>
  <c r="BK197"/>
  <c r="J197"/>
  <c r="J67"/>
  <c i="4" r="T92"/>
  <c r="T150"/>
  <c r="T233"/>
  <c r="T243"/>
  <c i="6" r="P171"/>
  <c r="R273"/>
  <c r="P282"/>
  <c i="2" r="R191"/>
  <c r="R290"/>
  <c r="R318"/>
  <c i="3" r="P91"/>
  <c r="BK193"/>
  <c r="J193"/>
  <c r="J66"/>
  <c r="R193"/>
  <c r="R197"/>
  <c i="4" r="BK173"/>
  <c r="J173"/>
  <c r="J66"/>
  <c r="R233"/>
  <c r="R243"/>
  <c i="5" r="P122"/>
  <c r="P134"/>
  <c i="6" r="BK93"/>
  <c r="BK171"/>
  <c r="J171"/>
  <c r="J65"/>
  <c r="P254"/>
  <c r="P192"/>
  <c r="P285"/>
  <c i="7" r="P91"/>
  <c i="2" r="T92"/>
  <c r="T191"/>
  <c r="T290"/>
  <c r="T318"/>
  <c i="3" r="BK131"/>
  <c r="J131"/>
  <c r="J65"/>
  <c r="R200"/>
  <c i="4" r="R173"/>
  <c r="P246"/>
  <c i="5" r="P91"/>
  <c r="R122"/>
  <c r="P146"/>
  <c i="6" r="P93"/>
  <c r="R254"/>
  <c r="R192"/>
  <c r="T273"/>
  <c r="T282"/>
  <c i="7" r="BK91"/>
  <c i="2" r="P218"/>
  <c r="R321"/>
  <c i="3" r="T91"/>
  <c r="T200"/>
  <c i="4" r="T173"/>
  <c r="P233"/>
  <c r="P243"/>
  <c i="5" r="BK122"/>
  <c r="J122"/>
  <c r="J66"/>
  <c r="R134"/>
  <c i="6" r="T171"/>
  <c r="P273"/>
  <c r="R285"/>
  <c i="7" r="T91"/>
  <c i="2" r="BK218"/>
  <c r="J218"/>
  <c r="J66"/>
  <c r="BK321"/>
  <c r="J321"/>
  <c r="J69"/>
  <c i="3" r="BK91"/>
  <c r="BK200"/>
  <c r="J200"/>
  <c r="J68"/>
  <c i="4" r="R92"/>
  <c r="R150"/>
  <c r="T246"/>
  <c i="5" r="T146"/>
  <c i="6" r="R171"/>
  <c r="BK273"/>
  <c r="J273"/>
  <c r="J68"/>
  <c r="BK282"/>
  <c r="J282"/>
  <c r="J69"/>
  <c r="R282"/>
  <c i="7" r="R121"/>
  <c i="2" r="P92"/>
  <c r="P91"/>
  <c i="1" r="AU56"/>
  <c i="2" r="P191"/>
  <c r="P290"/>
  <c r="P318"/>
  <c i="3" r="R91"/>
  <c r="P200"/>
  <c i="4" r="P173"/>
  <c r="R246"/>
  <c i="5" r="T91"/>
  <c r="T90"/>
  <c r="T122"/>
  <c r="T121"/>
  <c r="R146"/>
  <c i="6" r="T93"/>
  <c r="BK254"/>
  <c r="J254"/>
  <c r="J67"/>
  <c r="BK285"/>
  <c r="J285"/>
  <c r="J70"/>
  <c i="7" r="P133"/>
  <c i="2" r="R218"/>
  <c r="T321"/>
  <c i="3" r="R131"/>
  <c r="P193"/>
  <c r="P197"/>
  <c i="4" r="BK92"/>
  <c r="J92"/>
  <c r="J64"/>
  <c r="BK150"/>
  <c r="J150"/>
  <c r="J65"/>
  <c r="BK246"/>
  <c r="J246"/>
  <c r="J69"/>
  <c i="5" r="BK91"/>
  <c r="J91"/>
  <c r="J64"/>
  <c r="BK134"/>
  <c r="J134"/>
  <c r="J67"/>
  <c r="BK146"/>
  <c r="J146"/>
  <c r="J68"/>
  <c i="6" r="R93"/>
  <c r="T254"/>
  <c r="T192"/>
  <c r="T285"/>
  <c i="7" r="R91"/>
  <c r="BK121"/>
  <c r="J121"/>
  <c r="J66"/>
  <c r="P121"/>
  <c r="T121"/>
  <c r="BK133"/>
  <c r="J133"/>
  <c r="J67"/>
  <c r="R133"/>
  <c r="T133"/>
  <c r="BK144"/>
  <c r="J144"/>
  <c r="J68"/>
  <c r="P144"/>
  <c r="R144"/>
  <c r="T144"/>
  <c i="2" r="J85"/>
  <c r="BE112"/>
  <c r="BE152"/>
  <c r="BE161"/>
  <c r="BE172"/>
  <c r="BE177"/>
  <c r="BE188"/>
  <c r="BE192"/>
  <c r="BE212"/>
  <c r="BE267"/>
  <c r="BE323"/>
  <c r="BE327"/>
  <c r="BE332"/>
  <c i="3" r="BE92"/>
  <c r="BE108"/>
  <c r="BE117"/>
  <c r="BE121"/>
  <c r="BE124"/>
  <c r="BE126"/>
  <c r="BE164"/>
  <c r="BE169"/>
  <c r="BE182"/>
  <c r="BE204"/>
  <c r="BE208"/>
  <c r="BE216"/>
  <c i="4" r="E50"/>
  <c r="BE98"/>
  <c r="BE133"/>
  <c r="BE143"/>
  <c r="BE199"/>
  <c r="BE206"/>
  <c r="BE234"/>
  <c r="BE237"/>
  <c r="BE264"/>
  <c i="5" r="BE102"/>
  <c r="BE103"/>
  <c r="BE116"/>
  <c i="6" r="E50"/>
  <c r="BE100"/>
  <c r="BE101"/>
  <c r="BE109"/>
  <c r="BE160"/>
  <c r="BE167"/>
  <c r="BE200"/>
  <c r="BE232"/>
  <c r="BE249"/>
  <c r="BE261"/>
  <c r="BE271"/>
  <c r="BE281"/>
  <c r="BE287"/>
  <c i="2" r="F88"/>
  <c r="BE100"/>
  <c r="BE182"/>
  <c r="BE196"/>
  <c r="BE200"/>
  <c r="BE250"/>
  <c r="BE259"/>
  <c r="BE291"/>
  <c r="BE296"/>
  <c r="BE298"/>
  <c r="BE301"/>
  <c r="BE304"/>
  <c r="BE324"/>
  <c r="BE335"/>
  <c i="3" r="J84"/>
  <c r="BE179"/>
  <c r="BE207"/>
  <c r="BE213"/>
  <c r="BE218"/>
  <c i="4" r="BE107"/>
  <c r="BE115"/>
  <c r="BE126"/>
  <c r="BE138"/>
  <c r="BE164"/>
  <c r="BE181"/>
  <c r="BE184"/>
  <c r="BE220"/>
  <c r="BE252"/>
  <c r="BE254"/>
  <c i="5" r="E50"/>
  <c r="BE124"/>
  <c r="BE125"/>
  <c r="BE126"/>
  <c r="BE136"/>
  <c r="BE138"/>
  <c i="6" r="BE291"/>
  <c i="7" r="J84"/>
  <c r="BE123"/>
  <c r="BE128"/>
  <c r="BE147"/>
  <c r="BE151"/>
  <c r="BE152"/>
  <c i="2" r="BE98"/>
  <c r="BE99"/>
  <c r="BE102"/>
  <c r="BE105"/>
  <c r="BE154"/>
  <c r="BE215"/>
  <c r="BE219"/>
  <c r="BE233"/>
  <c r="BE322"/>
  <c r="BE337"/>
  <c i="3" r="F59"/>
  <c r="F86"/>
  <c r="BE105"/>
  <c r="BE129"/>
  <c r="BE174"/>
  <c r="BE198"/>
  <c i="4" r="BE145"/>
  <c r="BE174"/>
  <c r="BE231"/>
  <c r="BE238"/>
  <c r="BE244"/>
  <c r="BE250"/>
  <c r="BE253"/>
  <c i="5" r="F59"/>
  <c r="F86"/>
  <c r="BE94"/>
  <c r="BE105"/>
  <c r="BE106"/>
  <c r="BE108"/>
  <c r="BE145"/>
  <c i="6" r="F58"/>
  <c r="BE102"/>
  <c r="BE106"/>
  <c r="BE107"/>
  <c r="BE141"/>
  <c r="BE150"/>
  <c r="BE162"/>
  <c r="BE182"/>
  <c r="BE239"/>
  <c r="BE256"/>
  <c r="BE274"/>
  <c r="BE279"/>
  <c r="BE296"/>
  <c r="BE302"/>
  <c i="7" r="F59"/>
  <c r="BE130"/>
  <c r="BE137"/>
  <c r="BE153"/>
  <c i="2" r="F58"/>
  <c r="BE93"/>
  <c r="BE96"/>
  <c r="BE108"/>
  <c r="BE123"/>
  <c r="BE150"/>
  <c r="BE185"/>
  <c r="BE205"/>
  <c r="BE210"/>
  <c r="BE284"/>
  <c r="BE311"/>
  <c r="BE314"/>
  <c r="BE325"/>
  <c r="BE340"/>
  <c r="BE341"/>
  <c i="3" r="BE194"/>
  <c i="4" r="F58"/>
  <c r="BE93"/>
  <c r="BE94"/>
  <c r="BE95"/>
  <c r="BE117"/>
  <c r="BE119"/>
  <c r="BE124"/>
  <c r="BE151"/>
  <c r="BE155"/>
  <c r="BE213"/>
  <c i="5" r="BE123"/>
  <c r="BE137"/>
  <c r="BE147"/>
  <c r="BE153"/>
  <c i="6" r="F59"/>
  <c r="BE94"/>
  <c r="BE122"/>
  <c r="BE177"/>
  <c r="BE188"/>
  <c r="BE203"/>
  <c r="BE246"/>
  <c r="BE263"/>
  <c r="BE269"/>
  <c r="BE283"/>
  <c r="BE284"/>
  <c r="BE292"/>
  <c r="BE293"/>
  <c r="BE297"/>
  <c i="7" r="F86"/>
  <c r="BE96"/>
  <c r="BE99"/>
  <c r="BE100"/>
  <c r="BE129"/>
  <c r="BE135"/>
  <c r="BE142"/>
  <c r="BE143"/>
  <c r="BE145"/>
  <c i="2" r="E50"/>
  <c r="BE101"/>
  <c r="BE106"/>
  <c r="BE286"/>
  <c r="BE297"/>
  <c i="3" r="E50"/>
  <c r="BE97"/>
  <c r="BE201"/>
  <c i="4" r="J85"/>
  <c r="BE247"/>
  <c r="BE248"/>
  <c r="BE258"/>
  <c r="BE261"/>
  <c i="5" r="BE114"/>
  <c r="BE120"/>
  <c r="BE129"/>
  <c r="BE140"/>
  <c r="BE141"/>
  <c r="BE154"/>
  <c i="6" r="BE96"/>
  <c r="BE295"/>
  <c r="BE299"/>
  <c r="BE305"/>
  <c i="7" r="E78"/>
  <c r="BE95"/>
  <c r="BE111"/>
  <c r="BE136"/>
  <c r="BE146"/>
  <c i="2" r="BE118"/>
  <c r="BE231"/>
  <c r="BE293"/>
  <c r="BE320"/>
  <c i="3" r="BE132"/>
  <c r="BE141"/>
  <c r="BE148"/>
  <c r="BE159"/>
  <c r="BE202"/>
  <c r="BE206"/>
  <c r="BE212"/>
  <c i="4" r="BE96"/>
  <c r="BE97"/>
  <c r="BE113"/>
  <c r="BE159"/>
  <c r="BE245"/>
  <c r="BE259"/>
  <c r="BE262"/>
  <c i="5" r="J56"/>
  <c r="BE92"/>
  <c r="BE93"/>
  <c r="BE99"/>
  <c r="BE101"/>
  <c r="BE118"/>
  <c r="BE130"/>
  <c r="BE131"/>
  <c r="BE135"/>
  <c r="BE148"/>
  <c r="BE150"/>
  <c r="BE151"/>
  <c r="BE152"/>
  <c i="6" r="BE103"/>
  <c r="BE111"/>
  <c r="BE136"/>
  <c r="BE169"/>
  <c r="BE218"/>
  <c r="BE225"/>
  <c r="BE252"/>
  <c r="BE267"/>
  <c r="BE276"/>
  <c r="BK192"/>
  <c r="J192"/>
  <c r="J66"/>
  <c i="7" r="BE93"/>
  <c r="BE98"/>
  <c r="BE108"/>
  <c r="BE115"/>
  <c r="BE124"/>
  <c r="BE126"/>
  <c r="BE131"/>
  <c r="BE132"/>
  <c i="2" r="BE114"/>
  <c r="BE159"/>
  <c r="BE319"/>
  <c i="3" r="BE95"/>
  <c r="BE143"/>
  <c r="BE199"/>
  <c r="BE210"/>
  <c r="BE214"/>
  <c r="BE219"/>
  <c i="4" r="F88"/>
  <c r="BE101"/>
  <c r="BE236"/>
  <c r="BE239"/>
  <c i="5" r="BE98"/>
  <c r="BE115"/>
  <c r="BE132"/>
  <c r="BE142"/>
  <c r="BE143"/>
  <c r="BE156"/>
  <c r="BE157"/>
  <c i="6" r="BE95"/>
  <c r="BE98"/>
  <c r="BE120"/>
  <c r="BE124"/>
  <c r="BE130"/>
  <c r="BE132"/>
  <c r="BE143"/>
  <c r="BE155"/>
  <c r="BE165"/>
  <c r="BE193"/>
  <c r="BE257"/>
  <c r="BE265"/>
  <c r="BE275"/>
  <c r="BE280"/>
  <c r="BE289"/>
  <c r="BE300"/>
  <c r="BE303"/>
  <c i="7" r="BE92"/>
  <c r="BE113"/>
  <c r="BE114"/>
  <c r="BE119"/>
  <c r="BE122"/>
  <c r="BE125"/>
  <c r="BE138"/>
  <c r="BE139"/>
  <c r="BE140"/>
  <c r="BE148"/>
  <c i="2" r="BE97"/>
  <c r="BE276"/>
  <c r="BE288"/>
  <c r="BE292"/>
  <c r="BE316"/>
  <c r="BE329"/>
  <c r="BE330"/>
  <c r="BE333"/>
  <c r="BE338"/>
  <c i="3" r="BE185"/>
  <c r="BE188"/>
  <c r="BE196"/>
  <c i="4" r="BE103"/>
  <c r="BE105"/>
  <c r="BE148"/>
  <c r="BE171"/>
  <c r="BE227"/>
  <c r="BE229"/>
  <c r="BE241"/>
  <c r="BE256"/>
  <c r="BE266"/>
  <c r="BE267"/>
  <c i="5" r="BE110"/>
  <c r="BE112"/>
  <c r="BE128"/>
  <c r="BE133"/>
  <c r="BE144"/>
  <c r="BE155"/>
  <c i="6" r="J56"/>
  <c r="BE97"/>
  <c r="BE113"/>
  <c r="BE115"/>
  <c r="BE172"/>
  <c r="BE184"/>
  <c r="BE255"/>
  <c r="BE268"/>
  <c r="BE270"/>
  <c r="BE272"/>
  <c r="BE286"/>
  <c i="7" r="BE94"/>
  <c r="BE102"/>
  <c r="BE104"/>
  <c r="BE106"/>
  <c r="BE117"/>
  <c r="BE134"/>
  <c r="BE141"/>
  <c r="BE149"/>
  <c r="BE150"/>
  <c r="BE154"/>
  <c i="3" r="F39"/>
  <c i="1" r="BD57"/>
  <c i="3" r="J36"/>
  <c i="1" r="AW57"/>
  <c i="5" r="F39"/>
  <c i="1" r="BD60"/>
  <c i="6" r="F38"/>
  <c i="1" r="BC62"/>
  <c i="4" r="F38"/>
  <c i="1" r="BC59"/>
  <c i="2" r="J36"/>
  <c i="1" r="AW56"/>
  <c i="7" r="F36"/>
  <c i="1" r="BA63"/>
  <c i="7" r="F38"/>
  <c i="1" r="BC63"/>
  <c i="3" r="F38"/>
  <c i="1" r="BC57"/>
  <c i="2" r="F36"/>
  <c i="1" r="BA56"/>
  <c i="4" r="J36"/>
  <c i="1" r="AW59"/>
  <c i="4" r="F39"/>
  <c i="1" r="BD59"/>
  <c i="5" r="F37"/>
  <c i="1" r="BB60"/>
  <c i="6" r="F36"/>
  <c i="1" r="BA62"/>
  <c i="7" r="F39"/>
  <c i="1" r="BD63"/>
  <c i="7" r="F37"/>
  <c i="1" r="BB63"/>
  <c i="4" r="F37"/>
  <c i="1" r="BB59"/>
  <c i="6" r="J36"/>
  <c i="1" r="AW62"/>
  <c i="5" r="J36"/>
  <c i="1" r="AW60"/>
  <c i="3" r="F36"/>
  <c i="1" r="BA57"/>
  <c i="5" r="F38"/>
  <c i="1" r="BC60"/>
  <c i="3" r="F37"/>
  <c i="1" r="BB57"/>
  <c i="4" r="F36"/>
  <c i="1" r="BA59"/>
  <c i="5" r="F36"/>
  <c i="1" r="BA60"/>
  <c i="2" r="F37"/>
  <c i="1" r="BB56"/>
  <c r="AS54"/>
  <c i="2" r="F39"/>
  <c i="1" r="BD56"/>
  <c i="2" r="F38"/>
  <c i="1" r="BC56"/>
  <c i="7" r="J36"/>
  <c i="1" r="AW63"/>
  <c i="6" r="F37"/>
  <c i="1" r="BB62"/>
  <c i="6" r="F39"/>
  <c i="1" r="BD62"/>
  <c i="7" l="1" r="T120"/>
  <c i="5" r="R121"/>
  <c i="6" r="BK92"/>
  <c r="J92"/>
  <c i="5" r="P121"/>
  <c i="3" r="P90"/>
  <c i="1" r="AU57"/>
  <c i="2" r="BK91"/>
  <c r="J91"/>
  <c r="J63"/>
  <c i="6" r="T92"/>
  <c i="5" r="P90"/>
  <c i="1" r="AU60"/>
  <c i="6" r="R92"/>
  <c i="3" r="BK90"/>
  <c r="J90"/>
  <c i="2" r="T91"/>
  <c i="4" r="T91"/>
  <c i="3" r="T90"/>
  <c i="4" r="P91"/>
  <c i="1" r="AU59"/>
  <c i="7" r="R120"/>
  <c r="R90"/>
  <c i="6" r="P92"/>
  <c i="1" r="AU62"/>
  <c i="5" r="R90"/>
  <c i="2" r="R91"/>
  <c i="7" r="P120"/>
  <c r="P90"/>
  <c i="1" r="AU63"/>
  <c i="3" r="R90"/>
  <c i="4" r="R91"/>
  <c i="7" r="T90"/>
  <c i="2" r="J92"/>
  <c r="J64"/>
  <c i="4" r="BK91"/>
  <c r="J91"/>
  <c i="7" r="J91"/>
  <c r="J64"/>
  <c i="6" r="J93"/>
  <c r="J64"/>
  <c i="7" r="BK120"/>
  <c r="J120"/>
  <c r="J65"/>
  <c i="3" r="J91"/>
  <c r="J64"/>
  <c i="5" r="BK121"/>
  <c r="J121"/>
  <c r="J65"/>
  <c i="1" r="BB55"/>
  <c r="AU55"/>
  <c r="BC58"/>
  <c r="AY58"/>
  <c r="BA61"/>
  <c r="AW61"/>
  <c i="7" r="F35"/>
  <c i="1" r="AZ63"/>
  <c r="BD55"/>
  <c i="2" r="F35"/>
  <c i="1" r="AZ56"/>
  <c i="3" r="J35"/>
  <c i="1" r="AV57"/>
  <c r="AT57"/>
  <c r="BA55"/>
  <c r="AW55"/>
  <c r="BC61"/>
  <c r="AY61"/>
  <c i="4" r="J35"/>
  <c i="1" r="AV59"/>
  <c r="AT59"/>
  <c r="BD58"/>
  <c i="6" r="J32"/>
  <c i="1" r="AG62"/>
  <c i="6" r="F35"/>
  <c i="1" r="AZ62"/>
  <c r="BC55"/>
  <c r="AY55"/>
  <c r="BB61"/>
  <c r="AX61"/>
  <c i="4" r="J32"/>
  <c i="1" r="AG59"/>
  <c i="3" r="J32"/>
  <c i="1" r="AG57"/>
  <c r="AN57"/>
  <c i="5" r="J35"/>
  <c i="1" r="AV60"/>
  <c r="AT60"/>
  <c r="BD61"/>
  <c r="BB58"/>
  <c r="AX58"/>
  <c r="BA58"/>
  <c r="AW58"/>
  <c i="7" r="J35"/>
  <c i="1" r="AV63"/>
  <c r="AT63"/>
  <c i="5" r="F35"/>
  <c i="1" r="AZ60"/>
  <c i="6" r="J35"/>
  <c i="1" r="AV62"/>
  <c r="AT62"/>
  <c i="2" r="J35"/>
  <c i="1" r="AV56"/>
  <c r="AT56"/>
  <c i="4" r="F35"/>
  <c i="1" r="AZ59"/>
  <c i="3" r="F35"/>
  <c i="1" r="AZ57"/>
  <c i="3" l="1" r="J41"/>
  <c i="6" r="J41"/>
  <c i="4" r="J41"/>
  <c i="5" r="BK90"/>
  <c r="J90"/>
  <c r="J63"/>
  <c i="7" r="BK90"/>
  <c r="J90"/>
  <c r="J63"/>
  <c i="4" r="J63"/>
  <c i="6" r="J63"/>
  <c i="3" r="J63"/>
  <c i="1" r="AN62"/>
  <c r="AN59"/>
  <c r="BD54"/>
  <c r="W33"/>
  <c r="AU58"/>
  <c r="AZ61"/>
  <c r="AV61"/>
  <c r="AT61"/>
  <c r="AU61"/>
  <c r="BA54"/>
  <c r="AW54"/>
  <c r="AK30"/>
  <c r="AZ58"/>
  <c r="AV58"/>
  <c r="AT58"/>
  <c r="BC54"/>
  <c r="AY54"/>
  <c r="BB54"/>
  <c r="W31"/>
  <c i="2" r="J32"/>
  <c i="1" r="AG56"/>
  <c r="AN56"/>
  <c r="AX55"/>
  <c r="AZ55"/>
  <c r="AV55"/>
  <c r="AT55"/>
  <c i="2" l="1" r="J41"/>
  <c i="1" r="AX54"/>
  <c r="AZ54"/>
  <c r="W29"/>
  <c i="5" r="J32"/>
  <c i="1" r="AG60"/>
  <c r="AN60"/>
  <c r="AU54"/>
  <c r="W30"/>
  <c i="7" r="J32"/>
  <c i="1" r="AG63"/>
  <c r="AN63"/>
  <c r="AG55"/>
  <c r="AN55"/>
  <c r="W32"/>
  <c i="5" l="1" r="J41"/>
  <c i="7" r="J41"/>
  <c i="1" r="AV54"/>
  <c r="AK29"/>
  <c r="AG58"/>
  <c r="AN58"/>
  <c r="AG61"/>
  <c r="AN61"/>
  <c l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<sst xmlns="http://schemas.openxmlformats.org/spreadsheetml/2006/main">
  <si>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</si>
  <si>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</si>
  <si>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</si>
  <si>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</si>
  <si>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</si>
  <si>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{6b0b6e32-8d34-47d6-9ac5-7157d488dee1}</t>
  </si>
  <si>
    <t>0,01</t>
  </si>
  <si>
    <t>21</t>
  </si>
  <si>
    <t>0,1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</si>
  <si>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</si>
  <si>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</si>
  <si>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</si>
  <si>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</si>
  <si>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</si>
  <si>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GI21-03-31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</si>
  <si>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</si>
  <si>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</si>
  <si>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C3,C6,C11,C36, Čenkov u Malšic</t>
  </si>
  <si>
    <t>KSO:</t>
  </si>
  <si>
    <t/>
  </si>
  <si>
    <t>CC-CZ:</t>
  </si>
  <si>
    <t>Místo:</t>
  </si>
  <si>
    <t xml:space="preserve"> </t>
  </si>
  <si>
    <t>Datum:</t>
  </si>
  <si>
    <t>31. 3. 2021</t>
  </si>
  <si>
    <t>Zadavatel:</t>
  </si>
  <si>
    <t>IČ:</t>
  </si>
  <si>
    <t>DIČ:</t>
  </si>
  <si>
    <t>Uchazeč:</t>
  </si>
  <si>
    <t>Vyplň údaj</t>
  </si>
  <si>
    <t>Projektant:</t>
  </si>
  <si>
    <t>25166891</t>
  </si>
  <si>
    <t>Ging s.r.o.</t>
  </si>
  <si>
    <t>CZ25166891</t>
  </si>
  <si>
    <t>True</t>
  </si>
  <si>
    <t>Zpracovatel:</t>
  </si>
  <si>
    <t>02218305</t>
  </si>
  <si>
    <t>Lacko Ondřej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</si>
  <si>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</si>
  <si>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</si>
  <si>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</si>
  <si>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</si>
  <si>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</si>
  <si>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</si>
  <si>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</si>
  <si>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</si>
  <si>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</si>
  <si>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</si>
  <si>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</si>
  <si>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</si>
  <si>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</si>
  <si>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</si>
  <si>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</si>
  <si>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</si>
  <si>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</si>
  <si>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</si>
  <si>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</si>
  <si>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</si>
  <si>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</si>
  <si>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</si>
  <si>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</si>
  <si>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</si>
  <si>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</si>
  <si>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</si>
  <si>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</si>
  <si>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</si>
  <si>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</si>
  <si>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</si>
  <si>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</si>
  <si>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</si>
  <si>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</si>
  <si>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</si>
  <si>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</si>
  <si>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</si>
  <si>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</si>
  <si>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</si>
  <si>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</si>
  <si>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</si>
  <si>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C3,C36</t>
  </si>
  <si>
    <t>POLNÍ CESTA C3,C36</t>
  </si>
  <si>
    <t>STA</t>
  </si>
  <si>
    <t>1</t>
  </si>
  <si>
    <t>{197e5e1e-4315-44c7-a0c7-b6d198b44820}</t>
  </si>
  <si>
    <t>2</t>
  </si>
  <si>
    <t>/</t>
  </si>
  <si>
    <t>C3</t>
  </si>
  <si>
    <t>CESTA C3</t>
  </si>
  <si>
    <t>Soupis</t>
  </si>
  <si>
    <t>{17fe555c-8a9d-438d-ad18-f4ca22e58f04}</t>
  </si>
  <si>
    <t>C36</t>
  </si>
  <si>
    <t>CESTA C36</t>
  </si>
  <si>
    <t>{aa42b252-d97c-44ce-965b-946a6a800497}</t>
  </si>
  <si>
    <t>C6</t>
  </si>
  <si>
    <t>POLNÍ CESTA C6</t>
  </si>
  <si>
    <t>{4e668283-41a3-406b-b841-d21d9e973848}</t>
  </si>
  <si>
    <t>CESTA C6</t>
  </si>
  <si>
    <t>{a7aa25ab-db33-4aa9-bd36-a07595a7eb41}</t>
  </si>
  <si>
    <t>C6-SÚ</t>
  </si>
  <si>
    <t>CESTA C6 - SADOVÉ ÚPRAVY</t>
  </si>
  <si>
    <t>{2550607d-38da-4c0f-aa07-7e8b30e209d0}</t>
  </si>
  <si>
    <t>C11</t>
  </si>
  <si>
    <t>POLNÍ CESTA C11</t>
  </si>
  <si>
    <t>{1fa11aa3-57ec-4ce8-a62f-72709bb1239f}</t>
  </si>
  <si>
    <t>CESTA C11</t>
  </si>
  <si>
    <t>{ad6f09e9-b284-4f6f-bc76-c45c89a8e3fc}</t>
  </si>
  <si>
    <t>C11-SÚ</t>
  </si>
  <si>
    <t>CESTA C11 - SADOVÉ ÚPRAVY</t>
  </si>
  <si>
    <t>{c9c8f7dc-edbe-4a2f-a1ae-9650b5890c74}</t>
  </si>
  <si>
    <t>KRYCÍ LIST SOUPISU PRACÍ</t>
  </si>
  <si>
    <t>Objekt:</t>
  </si>
  <si>
    <t>C3,C36 - POLNÍ CESTA C3,C36</t>
  </si>
  <si>
    <t>Soupis:</t>
  </si>
  <si>
    <t>C3 - CESTA C3</t>
  </si>
  <si>
    <t>REKAPITULACE ČLENĚNÍ SOUPISU PRACÍ</t>
  </si>
  <si>
    <t>Kód dílu - Popis</t>
  </si>
  <si>
    <t>Cena celkem [CZK]</t>
  </si>
  <si>
    <t>-1</t>
  </si>
  <si>
    <t>1 - Zemní práce</t>
  </si>
  <si>
    <t>2 - Zakládání</t>
  </si>
  <si>
    <t>5 - Komunikace pozemní</t>
  </si>
  <si>
    <t>91 - Doplňující konstrukce a práce pozemních komunikací, letišť a ploch</t>
  </si>
  <si>
    <t>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</si>
  <si>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</si>
  <si>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</si>
  <si>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</si>
  <si>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</si>
  <si>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</si>
  <si>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</si>
  <si>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</si>
  <si>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</si>
  <si>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</si>
  <si>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</si>
  <si>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</si>
  <si>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</si>
  <si>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</si>
  <si>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</si>
  <si>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</si>
  <si>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</si>
  <si>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</si>
  <si>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</si>
  <si>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</si>
  <si>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</si>
  <si>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2021 01</t>
  </si>
  <si>
    <t>4</t>
  </si>
  <si>
    <t>289131649</t>
  </si>
  <si>
    <t>VV</t>
  </si>
  <si>
    <t>13*4"napojení na komunikaci</t>
  </si>
  <si>
    <t>Součet</t>
  </si>
  <si>
    <t>112101103</t>
  </si>
  <si>
    <t>Odstranění stromů s odřezáním kmene a s odvětvením listnatých, průměru kmene přes 500 do 700 mm</t>
  </si>
  <si>
    <t>kus</t>
  </si>
  <si>
    <t>303703253</t>
  </si>
  <si>
    <t>3</t>
  </si>
  <si>
    <t>112251103</t>
  </si>
  <si>
    <t>Odstranění pařezů strojně s jejich vykopáním, vytrháním nebo odstřelením průměru přes 500 do 700 mm</t>
  </si>
  <si>
    <t>1879425881</t>
  </si>
  <si>
    <t>162301501</t>
  </si>
  <si>
    <t>Vodorovné přemístění smýcených křovin do průměru kmene 100 mm na vzdálenost do 5 000 m</t>
  </si>
  <si>
    <t>-278607485</t>
  </si>
  <si>
    <t>5</t>
  </si>
  <si>
    <t>162201403</t>
  </si>
  <si>
    <t>Vodorovné přemístění větví, kmenů nebo pařezů s naložením, složením a dopravou do 1000 m větví stromů listnatých, průměru kmene přes 500 do 700 mm</t>
  </si>
  <si>
    <t>1964775004</t>
  </si>
  <si>
    <t>6</t>
  </si>
  <si>
    <t>162201413</t>
  </si>
  <si>
    <t>Vodorovné přemístění větví, kmenů nebo pařezů s naložením, složením a dopravou do 1000 m kmenů stromů listnatých, průměru přes 500 do 700 mm</t>
  </si>
  <si>
    <t>938133298</t>
  </si>
  <si>
    <t>7</t>
  </si>
  <si>
    <t>162201423</t>
  </si>
  <si>
    <t>Vodorovné přemístění větví, kmenů nebo pařezů s naložením, složením a dopravou do 1000 m pařezů kmenů, průměru přes 500 do 700 mm</t>
  </si>
  <si>
    <t>567782781</t>
  </si>
  <si>
    <t>8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</si>
  <si>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</si>
  <si>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</si>
  <si>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1477036899</t>
  </si>
  <si>
    <t>P</t>
  </si>
  <si>
    <t>Poznámka k položce:_x000d_
PŘEDPOKLAD ODVOZU DO 3KM</t>
  </si>
  <si>
    <t>4*2</t>
  </si>
  <si>
    <t>9</t>
  </si>
  <si>
    <t>112211113</t>
  </si>
  <si>
    <t>Spálení pařezů na hromadách průměru přes 0,50 do 1,00 m</t>
  </si>
  <si>
    <t>-338994777</t>
  </si>
  <si>
    <t>10</t>
  </si>
  <si>
    <t>111209111</t>
  </si>
  <si>
    <t>Spálení proutí, klestu z prořezávek a odstraněných křovin pro jakoukoliv dřevinu</t>
  </si>
  <si>
    <t>-183388030</t>
  </si>
  <si>
    <t>Poznámka k položce:_x000d_
VČ.VĚTVÍ ZE STROMŮ</t>
  </si>
  <si>
    <t>11</t>
  </si>
  <si>
    <t>121151123</t>
  </si>
  <si>
    <t>Sejmutí ornice strojně při souvislé ploše přes 500 m2, tl. vrstvy do 200 mm</t>
  </si>
  <si>
    <t>1537083370</t>
  </si>
  <si>
    <t>4616"plocha okolí cesty</t>
  </si>
  <si>
    <t>-195"odečet panel.cesty</t>
  </si>
  <si>
    <t>12</t>
  </si>
  <si>
    <t>181351114</t>
  </si>
  <si>
    <t>Rozprostření a urovnání ornice v rovině nebo ve svahu sklonu do 1:5 strojně při souvislé ploše přes 500 m2, tl. vrstvy přes 200 do 250 mm</t>
  </si>
  <si>
    <t>-693601172</t>
  </si>
  <si>
    <t>4421"ornice</t>
  </si>
  <si>
    <t>13</t>
  </si>
  <si>
    <t>132251104</t>
  </si>
  <si>
    <t>Hloubení nezapažených rýh šířky do 800 mm strojně s urovnáním dna do předepsaného profilu a spádu v hornině třídy těžitelnosti I skupiny 3 přes 100 m3</t>
  </si>
  <si>
    <t>m3</t>
  </si>
  <si>
    <t>-1096277143</t>
  </si>
  <si>
    <t>(281,3+308,5)*0,5*0,7"trativod</t>
  </si>
  <si>
    <t>50*0,6*0,9"přepad z ret.jámy do vodoteče</t>
  </si>
  <si>
    <t>14</t>
  </si>
  <si>
    <t>131251102</t>
  </si>
  <si>
    <t>Hloubení nezapažených jam a zářezů strojně s urovnáním dna do předepsaného profilu a spádu v hornině třídy těžitelnosti I skupiny 3 přes 20 do 50 m3</t>
  </si>
  <si>
    <t>1165277153</t>
  </si>
  <si>
    <t>8,75*1,2*0,85"pro propustek</t>
  </si>
  <si>
    <t>Mezisoučet</t>
  </si>
  <si>
    <t>38"retenční jáma</t>
  </si>
  <si>
    <t>122252206</t>
  </si>
  <si>
    <t>Odkopávky a prokopávky nezapažené pro silnice a dálnice strojně v hornině třídy těžitelnosti I přes 1 000 do 5 000 m3</t>
  </si>
  <si>
    <t>1437841196</t>
  </si>
  <si>
    <t>"ODKOPÁVKY PRO CESTU</t>
  </si>
  <si>
    <t>1,8*40"10-50</t>
  </si>
  <si>
    <t>1,8*50"50-100</t>
  </si>
  <si>
    <t>1,7*50"100-150</t>
  </si>
  <si>
    <t>2,1*50"150-200</t>
  </si>
  <si>
    <t>1,4*50"200-250</t>
  </si>
  <si>
    <t>2*40"250-290</t>
  </si>
  <si>
    <t>1,5*60"290-350</t>
  </si>
  <si>
    <t>1,8*50"350-400</t>
  </si>
  <si>
    <t>2*60"400-460</t>
  </si>
  <si>
    <t>1,7*40"460-500</t>
  </si>
  <si>
    <t>2,5*50"500-550</t>
  </si>
  <si>
    <t>1,9*54"550-604</t>
  </si>
  <si>
    <t>0,9*26"604-630</t>
  </si>
  <si>
    <t>"ODKOPÁVKY PRO SJEZDY A VÝHYBNY</t>
  </si>
  <si>
    <t>(11,2+13,7+12,4+12,7+13,2+68,7+70,1+6,5+6,9)*0,43</t>
  </si>
  <si>
    <t>"ODKOPÁVKY PRO VÝMĚNU ZEMINY</t>
  </si>
  <si>
    <t>2706*0,4"pod cestou</t>
  </si>
  <si>
    <t>638,71*0,5*0,4"pod krajnicemi</t>
  </si>
  <si>
    <t>215,4*0,4"pod sjezdy a výhybnami</t>
  </si>
  <si>
    <t>-96,5*0,4"odečet cesty C36</t>
  </si>
  <si>
    <t>100"odstranění meze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</si>
  <si>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</si>
  <si>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</si>
  <si>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</si>
  <si>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897686376</t>
  </si>
  <si>
    <t>8,75*1,2*0,85-8,75*1,2*0,15-3,14*0,2*0,2*8,75-3,14*0,4*8,75*0,1"zpětný zásyp propustku</t>
  </si>
  <si>
    <t>17</t>
  </si>
  <si>
    <t>M</t>
  </si>
  <si>
    <t>58331200</t>
  </si>
  <si>
    <t>štěrkopísek netříděný zásypový</t>
  </si>
  <si>
    <t>t</t>
  </si>
  <si>
    <t>1709424179</t>
  </si>
  <si>
    <t>5,15*2</t>
  </si>
  <si>
    <t>18</t>
  </si>
  <si>
    <t>174151103</t>
  </si>
  <si>
    <t>Zásyp sypaninou z jakékoliv horniny strojně s uložením výkopku ve vrstvách se zhutněním zářezů se šikmými stěnami pro podzemní vedení a kolem objektů zřízených v těchto zářezech</t>
  </si>
  <si>
    <t>-810733487</t>
  </si>
  <si>
    <t>638,71*0,5*0,2"krajnice</t>
  </si>
  <si>
    <t>36*1"dosyp retenční jámy</t>
  </si>
  <si>
    <t>19</t>
  </si>
  <si>
    <t>58343959.</t>
  </si>
  <si>
    <t>kamenivo drcené hrubé frakce 32/63</t>
  </si>
  <si>
    <t>128</t>
  </si>
  <si>
    <t>1072479618</t>
  </si>
  <si>
    <t>38*2"retenční jáma</t>
  </si>
  <si>
    <t>20</t>
  </si>
  <si>
    <t>181951112</t>
  </si>
  <si>
    <t>Úprava pláně vyrovnáním výškových rozdílů strojně v hornině třídy těžitelnosti I, skupiny 1 až 3 se zhutněním</t>
  </si>
  <si>
    <t>195839247</t>
  </si>
  <si>
    <t>PARAPLÁŇ</t>
  </si>
  <si>
    <t>2706"pod cestou</t>
  </si>
  <si>
    <t>638,71*0,5"pod krajnicemi</t>
  </si>
  <si>
    <t>215,4"pod sjezdy a výhybnami</t>
  </si>
  <si>
    <t>-96,5"odečet cesty C36</t>
  </si>
  <si>
    <t>PLÁŇ</t>
  </si>
  <si>
    <t>3144,26</t>
  </si>
  <si>
    <t>167151101</t>
  </si>
  <si>
    <t>Nakládání, skládání a překládání neulehlého výkopku nebo sypaniny strojně nakládání, množství do 100 m3, z horniny třídy těžitelnosti I, skupiny 1 až 3</t>
  </si>
  <si>
    <t>1167077877</t>
  </si>
  <si>
    <t>63,87"pro zpětný zásyp</t>
  </si>
  <si>
    <t>4421*0,2"pro zpětné rozprostření ornice</t>
  </si>
  <si>
    <t>36"pro dosyp retenční jámy</t>
  </si>
  <si>
    <t>22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</si>
  <si>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</si>
  <si>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</si>
  <si>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1621027901</t>
  </si>
  <si>
    <t>63,87"pohyb po staveništi pro zpětný zásyp</t>
  </si>
  <si>
    <t>4421*0,2"ornice</t>
  </si>
  <si>
    <t>23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</si>
  <si>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</si>
  <si>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</si>
  <si>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885623730</t>
  </si>
  <si>
    <t>46,93+2571,32+233,43-63,87-36"přebytečná zemina na skládku</t>
  </si>
  <si>
    <t>24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</si>
  <si>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</si>
  <si>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</si>
  <si>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-928632538</t>
  </si>
  <si>
    <t>Poznámka k položce:_x000d_
PŘEDPOKLAD ODVOZU DO 18KM</t>
  </si>
  <si>
    <t>2751,81*8</t>
  </si>
  <si>
    <t>25</t>
  </si>
  <si>
    <t>997013873</t>
  </si>
  <si>
    <t>Poplatek za uložení stavebního odpadu na skládce (skládkovné) zeminy a kamení zatříděného do Katalogu odpadů pod kódem 17 05 04</t>
  </si>
  <si>
    <t>245692586</t>
  </si>
  <si>
    <t>2751,81*2</t>
  </si>
  <si>
    <t>Zakládání</t>
  </si>
  <si>
    <t>26</t>
  </si>
  <si>
    <t>212572111</t>
  </si>
  <si>
    <t>Lože pro trativody ze štěrkopísku tříděného</t>
  </si>
  <si>
    <t>-1682677288</t>
  </si>
  <si>
    <t>(281,3+308,5)*0,5*0,1"trativod</t>
  </si>
  <si>
    <t>50*0,6*0,1"přepad z ret.jámy do vodoteče</t>
  </si>
  <si>
    <t>27</t>
  </si>
  <si>
    <t>212755214</t>
  </si>
  <si>
    <t>Trativody bez lože z drenážních trubek plastových flexibilních D 100 mm</t>
  </si>
  <si>
    <t>m</t>
  </si>
  <si>
    <t>1029639852</t>
  </si>
  <si>
    <t>(281,3+308,5)"trativod</t>
  </si>
  <si>
    <t>50"přepad z ret.jámy do vodoteče</t>
  </si>
  <si>
    <t>28</t>
  </si>
  <si>
    <t>211571111</t>
  </si>
  <si>
    <t>Výplň kamenivem do rýh odvodňovacích žeber nebo trativodů bez zhutnění, s úpravou povrchu výplně štěrkopískem tříděným</t>
  </si>
  <si>
    <t>-227119425</t>
  </si>
  <si>
    <t>Poznámka k položce:_x000d_
FRAKCE 8/16MM</t>
  </si>
  <si>
    <t>29</t>
  </si>
  <si>
    <t>211971110</t>
  </si>
  <si>
    <t>Zřízení opláštění výplně z geotextilie odvodňovacích žeber nebo trativodů v rýze nebo zářezu se stěnami šikmými o sklonu do 1:2</t>
  </si>
  <si>
    <t>-404707657</t>
  </si>
  <si>
    <t>(0,5*2*(281,3+308,5))+(0,7*2*(281,3+308,5))"trativod</t>
  </si>
  <si>
    <t>50*0,9*2+50*0,6*2"přepad z ret.jámy do vodoteče</t>
  </si>
  <si>
    <t>10*1,5*2+3*1,5*2+10*3*2+99*0,2"retenční jáma</t>
  </si>
  <si>
    <t>30</t>
  </si>
  <si>
    <t>JTA.0013424.URS</t>
  </si>
  <si>
    <t>geotextilie, 300g/m2</t>
  </si>
  <si>
    <t>1795225519</t>
  </si>
  <si>
    <t>1684,32*1,1</t>
  </si>
  <si>
    <t>31</t>
  </si>
  <si>
    <t>594511111</t>
  </si>
  <si>
    <t>Dlažba nebo přídlažba z lomového kamene lomařsky upraveného rigolového v ploše vodorovné nebo ve sklonu tl. do 250 mm, bez vyplnění spár, s provedením lože tl. 50 mm z betonu</t>
  </si>
  <si>
    <t>531872292</t>
  </si>
  <si>
    <t>8*2"vtok a výtok propustku</t>
  </si>
  <si>
    <t>32</t>
  </si>
  <si>
    <t>599632111</t>
  </si>
  <si>
    <t>Vyplnění spár dlažby (přídlažby) z lomového kamene v jakémkoliv sklonu plochy a jakékoliv tloušťky cementovou maltou se zatřením</t>
  </si>
  <si>
    <t>570859192</t>
  </si>
  <si>
    <t>Komunikace pozemní</t>
  </si>
  <si>
    <t>33</t>
  </si>
  <si>
    <t>564661111-R</t>
  </si>
  <si>
    <t>Podklad z kameniva hrubého drceného vel. 63-125 mm, s rozprostřením a zhutněním, po zhutnění tl. 200 mm</t>
  </si>
  <si>
    <t>2127297402</t>
  </si>
  <si>
    <t>Poznámka k položce:_x000d_
POUZE MONTÁŽ</t>
  </si>
  <si>
    <t>"VÝMĚNA ZEMINY</t>
  </si>
  <si>
    <t>"1 VRSTVA</t>
  </si>
  <si>
    <t>638,71*2*1,15"odstupňování pod cestou</t>
  </si>
  <si>
    <t>(1,6*2+2*2+1,9*2*2+1,9*2+15+3,5+6,8+7+1,6*2+1,8*2)*1,15"odstupňování pod sjezdy a výhybnami</t>
  </si>
  <si>
    <t>4360,29"druhá vrstva</t>
  </si>
  <si>
    <t>34</t>
  </si>
  <si>
    <t>58344229</t>
  </si>
  <si>
    <t>štěrkodrť frakce 0/125</t>
  </si>
  <si>
    <t>-2018555325</t>
  </si>
  <si>
    <t>8270,58/2*0,4*2</t>
  </si>
  <si>
    <t>35</t>
  </si>
  <si>
    <t>564851111</t>
  </si>
  <si>
    <t>Podklad ze štěrkodrti ŠD s rozprostřením a zhutněním, po zhutnění tl. 150 mm</t>
  </si>
  <si>
    <t>1491858488</t>
  </si>
  <si>
    <t>Poznámka k položce:_x000d_
1 VRTSVA 0/32MM_x000d_
2 VRSTVA 0/63MM</t>
  </si>
  <si>
    <t>"SKLADBA VOZOVKY</t>
  </si>
  <si>
    <t>"2 VRSTVA</t>
  </si>
  <si>
    <t>638,71*2*0,84"odstupňování pod cestou</t>
  </si>
  <si>
    <t>(1,6*2+2*2+1,9*2*2+1,9*2+15+3,5+6,8+7+1,6*2+1,8*2)*0,84"odstupňování pod sjezdy a výhybnami</t>
  </si>
  <si>
    <t>36</t>
  </si>
  <si>
    <t>573111111</t>
  </si>
  <si>
    <t>Postřik infiltrační PI z asfaltu silničního s posypem kamenivem, v množství 0,60 kg/m2</t>
  </si>
  <si>
    <t>-23143787</t>
  </si>
  <si>
    <t>638,71*2*0,19"odstupňování pod cestou</t>
  </si>
  <si>
    <t>(1,6*2+2*2+1,9*2*2+1,9*2+15+3,5+6,8+7+1,6*2+1,8*2)*0,19"odstupňování pod sjezdy a výhybnami</t>
  </si>
  <si>
    <t>37</t>
  </si>
  <si>
    <t>565165121</t>
  </si>
  <si>
    <t>Asfaltový beton vrstva podkladní ACP 16 (obalované kamenivo střednězrnné - OKS) s rozprostřením a zhutněním v pruhu šířky přes 3 m, po zhutnění tl. 80 mm</t>
  </si>
  <si>
    <t>91794176</t>
  </si>
  <si>
    <t>38</t>
  </si>
  <si>
    <t>573211107</t>
  </si>
  <si>
    <t>Postřik spojovací PS bez posypu kamenivem z asfaltu silničního, v množství 0,30 kg/m2</t>
  </si>
  <si>
    <t>-1662771649</t>
  </si>
  <si>
    <t>638,71*2*0,08"odstupňování pod cestou</t>
  </si>
  <si>
    <t>(1,6*2+2*2+1,9*2*2+1,9*2+15+3,5+6,8+7+1,6*2+1,8*2)*0,08"odstupňování pod sjezdy a výhybnami</t>
  </si>
  <si>
    <t>39</t>
  </si>
  <si>
    <t>577144121</t>
  </si>
  <si>
    <t>Asfaltový beton vrstva obrusná ACO 11 (ABS) s rozprostřením a se zhutněním z nemodifikovaného asfaltu v pruhu šířky přes 3 m tř. I, po zhutnění tl. 50 mm</t>
  </si>
  <si>
    <t>-1628259628</t>
  </si>
  <si>
    <t>2706"cesta</t>
  </si>
  <si>
    <t>638,71*2*0,08"odstupňování cesty</t>
  </si>
  <si>
    <t>215,4"sjezdy a výhybny</t>
  </si>
  <si>
    <t>(1,6*2+2*2+1,9*2*2+1,9*2+15+3,5+6,8+7+1,6*2+1,8*2)*0,08"odstupňování sjezdů a výhyben</t>
  </si>
  <si>
    <t>40</t>
  </si>
  <si>
    <t>569903311</t>
  </si>
  <si>
    <t>Zřízení zemních krajnic z hornin jakékoliv třídy se zhutněním</t>
  </si>
  <si>
    <t>347572834</t>
  </si>
  <si>
    <t>638,71*0,5*0,1"krajnice</t>
  </si>
  <si>
    <t>41</t>
  </si>
  <si>
    <t>11162100</t>
  </si>
  <si>
    <t>asfalt silniční obyčejný</t>
  </si>
  <si>
    <t>-1189497966</t>
  </si>
  <si>
    <t>31,94/0,1*0,005"krajnice z makadamu</t>
  </si>
  <si>
    <t>42</t>
  </si>
  <si>
    <t>58343959</t>
  </si>
  <si>
    <t>915958034</t>
  </si>
  <si>
    <t>638,71*0,5*0,1*2"krajnice z makadamu</t>
  </si>
  <si>
    <t>91</t>
  </si>
  <si>
    <t>Doplňující konstrukce a práce pozemních komunikací, letišť a ploch</t>
  </si>
  <si>
    <t>43</t>
  </si>
  <si>
    <t>912211111</t>
  </si>
  <si>
    <t>Montáž směrového sloupku plastového s odrazkou prostým uložením bez betonového základu silničního</t>
  </si>
  <si>
    <t>676139906</t>
  </si>
  <si>
    <t>44</t>
  </si>
  <si>
    <t>40445158</t>
  </si>
  <si>
    <t>sloupek směrový silniční plastový 1,2m</t>
  </si>
  <si>
    <t>1458281275</t>
  </si>
  <si>
    <t>45</t>
  </si>
  <si>
    <t>919521120</t>
  </si>
  <si>
    <t>Zřízení silničního propustku z trub betonových nebo železobetonových DN 400 mm</t>
  </si>
  <si>
    <t>-1045615989</t>
  </si>
  <si>
    <t>8,75"propustek</t>
  </si>
  <si>
    <t>46</t>
  </si>
  <si>
    <t>BET.KTZP400</t>
  </si>
  <si>
    <t>BEST-ŽELEZOB.TROUBA/TZP-Q 400/1000</t>
  </si>
  <si>
    <t>-94721626</t>
  </si>
  <si>
    <t>47</t>
  </si>
  <si>
    <t>919441211</t>
  </si>
  <si>
    <t>Čelo propustku včetně římsy ze zdiva z lomového kamene, pro propustek z trub DN 300 až 500 mm</t>
  </si>
  <si>
    <t>1735028450</t>
  </si>
  <si>
    <t>48</t>
  </si>
  <si>
    <t>977211111</t>
  </si>
  <si>
    <t>Řezání konstrukcí stěnovou pilou železobetonových průměru řezané výztuže do 16 mm hloubka řezu do 200 mm</t>
  </si>
  <si>
    <t>1097954247</t>
  </si>
  <si>
    <t>3,14*0,4*2"zešikmení čel trub propustku</t>
  </si>
  <si>
    <t>49</t>
  </si>
  <si>
    <t>919535556</t>
  </si>
  <si>
    <t>Obetonování trubního propustku betonem prostým se zvýšenými nároky na prostředí tř. C 25/30</t>
  </si>
  <si>
    <t>280104678</t>
  </si>
  <si>
    <t>8,75*3,14*0,4*0,1"propustek</t>
  </si>
  <si>
    <t>50</t>
  </si>
  <si>
    <t>919726123</t>
  </si>
  <si>
    <t>Geotextilie netkaná pro ochranu, separaci nebo filtraci měrná hmotnost přes 300 do 500 g/m2</t>
  </si>
  <si>
    <t>548360199</t>
  </si>
  <si>
    <t>51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</si>
  <si>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</si>
  <si>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</si>
  <si>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-2129948419</t>
  </si>
  <si>
    <t>15+10+27+5,3+7*5+4*2"sjezdy</t>
  </si>
  <si>
    <t>52</t>
  </si>
  <si>
    <t>59217031</t>
  </si>
  <si>
    <t>obrubník betonový silniční 1000x150x250mm</t>
  </si>
  <si>
    <t>-1224226630</t>
  </si>
  <si>
    <t>100,3*1,1 'Přepočtené koeficientem množství</t>
  </si>
  <si>
    <t>53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</si>
  <si>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</si>
  <si>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</si>
  <si>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-1925631018</t>
  </si>
  <si>
    <t>14"napojení na stác.komunikaci</t>
  </si>
  <si>
    <t>998</t>
  </si>
  <si>
    <t>Přesun hmot</t>
  </si>
  <si>
    <t>54</t>
  </si>
  <si>
    <t>998225111</t>
  </si>
  <si>
    <t>Přesun hmot pro komunikace s krytem z kameniva, monolitickým betonovým nebo živičným dopravní vzdálenost do 200 m jakékoliv délky objektu</t>
  </si>
  <si>
    <t>-344907056</t>
  </si>
  <si>
    <t>55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</si>
  <si>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</si>
  <si>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</si>
  <si>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8315023</t>
  </si>
  <si>
    <t>VRN</t>
  </si>
  <si>
    <t>Vedlejší rozpočtové náklady</t>
  </si>
  <si>
    <t>56</t>
  </si>
  <si>
    <t>034203000</t>
  </si>
  <si>
    <t>Opatření na ochranu pozemků sousedních se staveništěm</t>
  </si>
  <si>
    <t>kpl</t>
  </si>
  <si>
    <t>1024</t>
  </si>
  <si>
    <t>411143492</t>
  </si>
  <si>
    <t>57</t>
  </si>
  <si>
    <t>034303000</t>
  </si>
  <si>
    <t>Dopravní značení na staveništi</t>
  </si>
  <si>
    <t>-460980954</t>
  </si>
  <si>
    <t>58</t>
  </si>
  <si>
    <t>011103000</t>
  </si>
  <si>
    <t>Geologický průzkum bez rozlišení</t>
  </si>
  <si>
    <t>-1068938070</t>
  </si>
  <si>
    <t>59</t>
  </si>
  <si>
    <t>012002000</t>
  </si>
  <si>
    <t>Geodetické práce</t>
  </si>
  <si>
    <t>619288151</t>
  </si>
  <si>
    <t>Poznámka k položce:_x000d_
JEDNÁ SE O GEODETICKÉ PRÁCE PŘED VÝSTAVBOU A PO VÝSTAVBĚ</t>
  </si>
  <si>
    <t>60</t>
  </si>
  <si>
    <t>030001000</t>
  </si>
  <si>
    <t>Zařízení staveniště</t>
  </si>
  <si>
    <t>-792052984</t>
  </si>
  <si>
    <t>Poznámka k položce:_x000d_
Veškeré práce související s vybudování,provozem a odstraněním zařízení staveniště.</t>
  </si>
  <si>
    <t>61</t>
  </si>
  <si>
    <t>065002000</t>
  </si>
  <si>
    <t>Mimostaveništní doprava materiálů</t>
  </si>
  <si>
    <t>1477892181</t>
  </si>
  <si>
    <t>62</t>
  </si>
  <si>
    <t>ON005</t>
  </si>
  <si>
    <t>Protiprašná opatření</t>
  </si>
  <si>
    <t>-1899127096</t>
  </si>
  <si>
    <t>Poznámka k položce:_x000d_
udržování stavby,dotčených pozemků a komunikací vč.příjezdových cest stavební techniky v čistém stavu v průběhu a po ukončení stavebních prací.</t>
  </si>
  <si>
    <t>63</t>
  </si>
  <si>
    <t>013254000</t>
  </si>
  <si>
    <t>Dokumentace skutečného provedení stavby</t>
  </si>
  <si>
    <t>1563193639</t>
  </si>
  <si>
    <t>64</t>
  </si>
  <si>
    <t>ON008</t>
  </si>
  <si>
    <t xml:space="preserve">Rozbor zeminy </t>
  </si>
  <si>
    <t>340400274</t>
  </si>
  <si>
    <t xml:space="preserve">Poznámka k položce:_x000d_
rozbor zeminy pro uložení na skládku </t>
  </si>
  <si>
    <t>65</t>
  </si>
  <si>
    <t>011503000</t>
  </si>
  <si>
    <t>Stavební průzkum bez rozlišení</t>
  </si>
  <si>
    <t>-351462021</t>
  </si>
  <si>
    <t>Poznámka k položce:_x000d_
např.náklady na přezkoumání podkladů objednatele o stavu inženýrských sítí na staveništi, nebo dotčených stavbou i mimo území staveniště, kontrola a jejich vytýčení jejich skutečné trasy a provedení ochranných opatření pro zabezpečení stávajících inženýrských sítí (např.chráničky,panely apod.)</t>
  </si>
  <si>
    <t>66</t>
  </si>
  <si>
    <t>021103000</t>
  </si>
  <si>
    <t>Zabezpečení přírodních hodnot na místě-Přípravné staveniště</t>
  </si>
  <si>
    <t>kpl…</t>
  </si>
  <si>
    <t>752592126</t>
  </si>
  <si>
    <t>67</t>
  </si>
  <si>
    <t>043103000</t>
  </si>
  <si>
    <t>Zkoušky bez rozlišení</t>
  </si>
  <si>
    <t>228880452</t>
  </si>
  <si>
    <t>Poznámka k položce:_x000d_
např.laboratorní zkoušky,statické zátěžové zkoušky,odvrty min.2 ks na 500m délky.</t>
  </si>
  <si>
    <t>68</t>
  </si>
  <si>
    <t>091504000</t>
  </si>
  <si>
    <t>Náklady související s publikační činností</t>
  </si>
  <si>
    <t>1110408972</t>
  </si>
  <si>
    <t>69</t>
  </si>
  <si>
    <t>091003000</t>
  </si>
  <si>
    <t>Ostatní náklady bez rozlišení</t>
  </si>
  <si>
    <t>-1347009010</t>
  </si>
  <si>
    <t>Poznámka k položce:_x000d_
např._x000d_
- Oprava či likvidace poškozených skrytých konstukcí (např.meliorace)_x000d_
- Případné podchycení podmáčeného území do trativodu_x000d_
- Apod.</t>
  </si>
  <si>
    <t>C36 - CESTA C36</t>
  </si>
  <si>
    <t>121151103</t>
  </si>
  <si>
    <t>Sejmutí ornice strojně při souvislé ploše do 100 m2, tl. vrstvy do 200 mm</t>
  </si>
  <si>
    <t>172884967</t>
  </si>
  <si>
    <t>145"plocha okolo cesty</t>
  </si>
  <si>
    <t>581987090</t>
  </si>
  <si>
    <t>145"zpětné rozprostření ornice</t>
  </si>
  <si>
    <t>-1674199039</t>
  </si>
  <si>
    <t>8,6*3"odkopávka pro cestu</t>
  </si>
  <si>
    <t>96,7*0,4"pod cestou</t>
  </si>
  <si>
    <t>27*0,5*0,4"pod krajnicemi</t>
  </si>
  <si>
    <t>-443735480</t>
  </si>
  <si>
    <t>27*0,5*0,2"pod krajnicemi</t>
  </si>
  <si>
    <t>378728857</t>
  </si>
  <si>
    <t>96,7"pod cestou</t>
  </si>
  <si>
    <t>27*0,5"pod krajnicemi</t>
  </si>
  <si>
    <t>96,7</t>
  </si>
  <si>
    <t>-1677922667</t>
  </si>
  <si>
    <t>2,7"pro zpětný zásyp</t>
  </si>
  <si>
    <t>145*0,2"pro zpětné rozprostření ornice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</si>
  <si>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</si>
  <si>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</si>
  <si>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-1380371599</t>
  </si>
  <si>
    <t>2,7"pohyb po staveništi pro zpětný zásyp</t>
  </si>
  <si>
    <t>-1286732468</t>
  </si>
  <si>
    <t>69,88-2,7"přebytečná zemina na skládku</t>
  </si>
  <si>
    <t>228965173</t>
  </si>
  <si>
    <t>67,18*8</t>
  </si>
  <si>
    <t>-1763143624</t>
  </si>
  <si>
    <t>67,18*2</t>
  </si>
  <si>
    <t>-168065152</t>
  </si>
  <si>
    <t>27*0,5*1,15"odstupňování pod cestou</t>
  </si>
  <si>
    <t>112,23"druhá vrstva</t>
  </si>
  <si>
    <t>954264418</t>
  </si>
  <si>
    <t>224,46*0,2*2</t>
  </si>
  <si>
    <t>-2006688160</t>
  </si>
  <si>
    <t>108494966</t>
  </si>
  <si>
    <t>27*0,5*0,84"odstupňování pod cestou</t>
  </si>
  <si>
    <t>1709466378</t>
  </si>
  <si>
    <t>"SKLADBA CESTY</t>
  </si>
  <si>
    <t>27*0,5*0,19"odstupňování pod cestou</t>
  </si>
  <si>
    <t>565165111</t>
  </si>
  <si>
    <t>Asfaltový beton vrstva podkladní ACP 16 (obalované kamenivo střednězrnné - OKS) s rozprostřením a zhutněním v pruhu šířky přes 1,5 do 3 m, po zhutnění tl. 80 mm</t>
  </si>
  <si>
    <t>1964756871</t>
  </si>
  <si>
    <t>-1963227886</t>
  </si>
  <si>
    <t>27*0,5*0,08"odstupňování pod cestou</t>
  </si>
  <si>
    <t>577144111</t>
  </si>
  <si>
    <t>Asfaltový beton vrstva obrusná ACO 11 (ABS) s rozprostřením a se zhutněním z nemodifikovaného asfaltu v pruhu šířky do 3 m tř. I, po zhutnění tl. 50 mm</t>
  </si>
  <si>
    <t>1625707478</t>
  </si>
  <si>
    <t>96,7"cesta</t>
  </si>
  <si>
    <t>27*0,5*0,08"odstupňování cesty</t>
  </si>
  <si>
    <t>-1409266419</t>
  </si>
  <si>
    <t>27*0,5*0,1"krajnice</t>
  </si>
  <si>
    <t>95619503</t>
  </si>
  <si>
    <t>27*0,5*0,005"krajnice z makadamu</t>
  </si>
  <si>
    <t>-1209990596</t>
  </si>
  <si>
    <t>27*0,5*0,1*2"krajnice z makadamu</t>
  </si>
  <si>
    <t>569231112</t>
  </si>
  <si>
    <t>Zpevnění krajnic nebo komunikací pro pěší s rozprostřením a zhutněním, po zhutnění štěrkopískem nebo kamenivem těženým tl. 110 mm</t>
  </si>
  <si>
    <t>-1486225675</t>
  </si>
  <si>
    <t>27*0,23*2"dosypání krajnice</t>
  </si>
  <si>
    <t>12,42"druhá vrstva</t>
  </si>
  <si>
    <t>-1845986866</t>
  </si>
  <si>
    <t>3,5"ukončení cesty</t>
  </si>
  <si>
    <t>-163934599</t>
  </si>
  <si>
    <t>61515094</t>
  </si>
  <si>
    <t>1923673078</t>
  </si>
  <si>
    <t>-615393865</t>
  </si>
  <si>
    <t>2028040678</t>
  </si>
  <si>
    <t>-1466131163</t>
  </si>
  <si>
    <t>329753450</t>
  </si>
  <si>
    <t>-680662278</t>
  </si>
  <si>
    <t>-466414286</t>
  </si>
  <si>
    <t>-295044297</t>
  </si>
  <si>
    <t>1327957168</t>
  </si>
  <si>
    <t>-1263873907</t>
  </si>
  <si>
    <t>16536088</t>
  </si>
  <si>
    <t>-782254705</t>
  </si>
  <si>
    <t>-1986326029</t>
  </si>
  <si>
    <t>894085825</t>
  </si>
  <si>
    <t>C6 - POLNÍ CESTA C6</t>
  </si>
  <si>
    <t>C6 - CESTA C6</t>
  </si>
  <si>
    <t>-899335012</t>
  </si>
  <si>
    <t>1894754117</t>
  </si>
  <si>
    <t>716003390</t>
  </si>
  <si>
    <t>1806580989</t>
  </si>
  <si>
    <t>-2046586682</t>
  </si>
  <si>
    <t>327015712</t>
  </si>
  <si>
    <t>20*2</t>
  </si>
  <si>
    <t>898088355</t>
  </si>
  <si>
    <t>121151104</t>
  </si>
  <si>
    <t>Sejmutí ornice strojně při souvislé ploše do 100 m2, tl. vrstvy přes 200 do 250 mm</t>
  </si>
  <si>
    <t>-684882518</t>
  </si>
  <si>
    <t>3315+206,5+2396,28+82,57"plocha dotčená stavbou</t>
  </si>
  <si>
    <t>138175134</t>
  </si>
  <si>
    <t>6000,35"zpětné rozprostření ornice</t>
  </si>
  <si>
    <t>-483532648</t>
  </si>
  <si>
    <t>((1,9+1,7+2+2+1,6+3+1,7+1,6+1,8+2,2+1,7+1,7+1,7+1,2+2+1,2+1,7+2+1,6+0,4+2,6)/21)*1041,86"průměr odkopávek v jednotlivých příčných řezech</t>
  </si>
  <si>
    <t>(14,1+18,3+20,3+21,4+37,3+28,8+18,4+17,8+16,6+13,5)*0,43</t>
  </si>
  <si>
    <t>1815093090</t>
  </si>
  <si>
    <t>(605+31+148+174)*0,5*0,7"trativod</t>
  </si>
  <si>
    <t>131251103</t>
  </si>
  <si>
    <t>Hloubení nezapažených jam a zářezů strojně s urovnáním dna do předepsaného profilu a spádu v hornině třídy těžitelnosti I skupiny 3 přes 50 do 100 m3</t>
  </si>
  <si>
    <t>668561220</t>
  </si>
  <si>
    <t>60"retenční jáma</t>
  </si>
  <si>
    <t>133211011</t>
  </si>
  <si>
    <t>Hloubení šachet při překopech inženýrských sítí ručně zapažených i nezapažených objemu do 10 m3 v hornině třídy těžitelnosti I skupiny 3 soudržných</t>
  </si>
  <si>
    <t>-338549952</t>
  </si>
  <si>
    <t>5"odhad křížení se stávajícími sítěmi</t>
  </si>
  <si>
    <t>-454936359</t>
  </si>
  <si>
    <t>1041,86*0,5*2*0,2"krajnice</t>
  </si>
  <si>
    <t>59*1"dosyp retenční jámy</t>
  </si>
  <si>
    <t>1986322770</t>
  </si>
  <si>
    <t>60*2</t>
  </si>
  <si>
    <t>1543548135</t>
  </si>
  <si>
    <t>"PLÁŇ</t>
  </si>
  <si>
    <t>3315"pod cestou</t>
  </si>
  <si>
    <t>1041,86*1,15*2"pod odstupňováním cesty</t>
  </si>
  <si>
    <t>14,1+18,3+20,3+21,4+37,3+28,8+18,4+17,8+16,6+13,5"pod sjezdy</t>
  </si>
  <si>
    <t>(2,3+2,8+2,9+3,2+5,6+2,8+4,1+6,4+3,1+2,7)*2*1,15"pod odstupňováním sjezdů</t>
  </si>
  <si>
    <t>1107632833</t>
  </si>
  <si>
    <t>208,37"pro zásyp pod krajnice</t>
  </si>
  <si>
    <t>6000,35*0,25"pro zpětné rozprostření ornice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</si>
  <si>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</si>
  <si>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</si>
  <si>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-909701026</t>
  </si>
  <si>
    <t>208,37"přesun v rámci stavby pro zpětný zásyp</t>
  </si>
  <si>
    <t>6000,35*0,25"přesun pro zpětné rozprostření ornice</t>
  </si>
  <si>
    <t>1586733590</t>
  </si>
  <si>
    <t>1939,34+335,3+60-208,37-59</t>
  </si>
  <si>
    <t>-1842288175</t>
  </si>
  <si>
    <t>2067,27*8</t>
  </si>
  <si>
    <t>1928043934</t>
  </si>
  <si>
    <t>2067,27*2</t>
  </si>
  <si>
    <t>-289818369</t>
  </si>
  <si>
    <t>(605+31+148+174)*0,5*0,1"trativod</t>
  </si>
  <si>
    <t>2*0,6*0,1"přepad retenční jáma</t>
  </si>
  <si>
    <t>-751693803</t>
  </si>
  <si>
    <t>(605+31+148+174)"trativod</t>
  </si>
  <si>
    <t>2"přepad retenční jáma</t>
  </si>
  <si>
    <t>189383387</t>
  </si>
  <si>
    <t>(605+31+148+174)*0,5*0,6"trativod</t>
  </si>
  <si>
    <t>2*0,6*0,9"přepad retenční jáma</t>
  </si>
  <si>
    <t>1031846628</t>
  </si>
  <si>
    <t>(605+31+148+174)*0,5*2"trativod</t>
  </si>
  <si>
    <t>(605+31+148+174)*0,7*2"trativod</t>
  </si>
  <si>
    <t>2*0,6*2"přepad retenční jáma</t>
  </si>
  <si>
    <t>2*0,9*2"přepad retenční jáma</t>
  </si>
  <si>
    <t>3*1*2+20*1*2+3*20*2+166*0,2"retenční jáma</t>
  </si>
  <si>
    <t>-709919220</t>
  </si>
  <si>
    <t>2504,4*1,1</t>
  </si>
  <si>
    <t>561061131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</si>
  <si>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350 do 400 mm</t>
  </si>
  <si>
    <t>-659258786</t>
  </si>
  <si>
    <t>"ZLEPŠENÍ ZEMINY PARAPLÁNĚ</t>
  </si>
  <si>
    <t>CMX.0005114.URS</t>
  </si>
  <si>
    <t>pojivo hydraulické pro stabilizaci zemin Prachovice Geosol (Dorosol) C 70</t>
  </si>
  <si>
    <t>-512519103</t>
  </si>
  <si>
    <t>Poznámka k položce:_x000d_
PŘEDPOKLAD 5% Z CELKOVÉHO MNOŽSTVÍ ZLEPŠENÍ ZEMINY. UPŘESNĚNÍ DLE LABORATORNÍCH ZKOUŠEK. HMOTNOST PRO 5% DUROSOLU SE PŘEDPOKLÁDÁ 88,4KG/M3</t>
  </si>
  <si>
    <t>6000,35*0,4*0,0884"příměs do zeminy</t>
  </si>
  <si>
    <t>2061844814</t>
  </si>
  <si>
    <t>1041,86*1,15*2"odstupňování cesty</t>
  </si>
  <si>
    <t>(2,3+2,8+2,9+3,2+5,6+2,8+4,1+6,4+3,1+2,7)*2*1,15"odstupňování sjezdů</t>
  </si>
  <si>
    <t>1041,86*0,84*2"odstupňování cesty</t>
  </si>
  <si>
    <t>(2,3+2,8+2,9+3,2+5,6+2,8+4,1+6,4+3,1+2,7)*2*0,84"odstupňování sjezdů</t>
  </si>
  <si>
    <t>425970484</t>
  </si>
  <si>
    <t>1041,86*0,19*2"odstupňování cesty</t>
  </si>
  <si>
    <t>(2,3+2,8+2,9+3,2+5,6+2,8+4,1+6,4+3,1+2,7)*2*0,19"odstupňování sjezdů</t>
  </si>
  <si>
    <t>-583821630</t>
  </si>
  <si>
    <t>-544892844</t>
  </si>
  <si>
    <t>1041,86*0,08*2"odstupňování cesty</t>
  </si>
  <si>
    <t>(2,3+2,8+2,9+3,2+5,6+2,8+4,1+6,4+3,1+2,7)*2*0,08"odstupňování sjezdů</t>
  </si>
  <si>
    <t>-1021969667</t>
  </si>
  <si>
    <t>-589230631</t>
  </si>
  <si>
    <t>1041,86*0,5*2*0,1"krajnice</t>
  </si>
  <si>
    <t>839450198</t>
  </si>
  <si>
    <t>1041,86*0,5*2*0,005"krajnice z makadamu</t>
  </si>
  <si>
    <t>-1389779851</t>
  </si>
  <si>
    <t>1041,86*0,5*2*0,1*2"krajnice z makadamu</t>
  </si>
  <si>
    <t>-850928439</t>
  </si>
  <si>
    <t>9,8"napojení na stáv.komunikaci</t>
  </si>
  <si>
    <t>-2057477219</t>
  </si>
  <si>
    <t>1768160450</t>
  </si>
  <si>
    <t>899331111</t>
  </si>
  <si>
    <t>Výšková úprava uličního vstupu nebo vpusti do 200 mm zvýšením poklopu</t>
  </si>
  <si>
    <t>-1745594794</t>
  </si>
  <si>
    <t>156816488</t>
  </si>
  <si>
    <t>7*6+7,1+4,15+6+5"ukončení sjezdů</t>
  </si>
  <si>
    <t>-2106310151</t>
  </si>
  <si>
    <t>64,25*1,1</t>
  </si>
  <si>
    <t>-746220182</t>
  </si>
  <si>
    <t>998225192</t>
  </si>
  <si>
    <t>Přesun hmot pro komunikace s krytem z kameniva, monolitickým betonovým nebo živičným Příplatek k ceně za zvětšený přesun přes vymezenou největší dopravní vzdálenost do 2000 m</t>
  </si>
  <si>
    <t>1165619998</t>
  </si>
  <si>
    <t>2144204258</t>
  </si>
  <si>
    <t>1119549270</t>
  </si>
  <si>
    <t>1522874492</t>
  </si>
  <si>
    <t>898525684</t>
  </si>
  <si>
    <t>-989656479</t>
  </si>
  <si>
    <t>1908291697</t>
  </si>
  <si>
    <t>-943295742</t>
  </si>
  <si>
    <t>1219580083</t>
  </si>
  <si>
    <t>144435557</t>
  </si>
  <si>
    <t>-1739922380</t>
  </si>
  <si>
    <t>1257834247</t>
  </si>
  <si>
    <t>Rozbor zeminy</t>
  </si>
  <si>
    <t>1762903189</t>
  </si>
  <si>
    <t>-1085496578</t>
  </si>
  <si>
    <t>-1934364370</t>
  </si>
  <si>
    <t>C6-SÚ - CESTA C6 - SADOVÉ ÚPRAVY</t>
  </si>
  <si>
    <t>HSV - Práce a dodávky HSV</t>
  </si>
  <si>
    <t xml:space="preserve">    PV_1 - Povýsadbová péče - 1 rok</t>
  </si>
  <si>
    <t xml:space="preserve">    PV_2 - Povýsadbová péče - 2 rok</t>
  </si>
  <si>
    <t xml:space="preserve">    PV_3 - Povýsadbová péče - 3 rok</t>
  </si>
  <si>
    <t>183101114</t>
  </si>
  <si>
    <t>Hloubení jamek pro vysazování rostlin v zemině tř.1 až 4 bez výměny půdy v rovině nebo na svahu do 1:5, objemu přes 0,05 do 0,125 m3</t>
  </si>
  <si>
    <t>53533151</t>
  </si>
  <si>
    <t>184102113</t>
  </si>
  <si>
    <t>Výsadba dřeviny s balem do předem vyhloubené jamky se zalitím v rovině nebo na svahu do 1:5, při průměru balu přes 300 do 400 mm</t>
  </si>
  <si>
    <t>2140404887</t>
  </si>
  <si>
    <t>026001-R</t>
  </si>
  <si>
    <t>Jabloň domácí (Malus domestica) obvod kmene 10/12,vysokokmenný</t>
  </si>
  <si>
    <t>818817594</t>
  </si>
  <si>
    <t>86"počet jabloní</t>
  </si>
  <si>
    <t>4"ztratné</t>
  </si>
  <si>
    <t>184215132</t>
  </si>
  <si>
    <t>Ukotvení dřeviny kůly třemi kůly, délky přes 1 do 2 m</t>
  </si>
  <si>
    <t>-1372308191</t>
  </si>
  <si>
    <t>60591253</t>
  </si>
  <si>
    <t>kůl dřevěný impregnovaný D 8cm dl 2m</t>
  </si>
  <si>
    <t>-498834095</t>
  </si>
  <si>
    <t>86*3 'Přepočtené koeficientem množství</t>
  </si>
  <si>
    <t>184813121</t>
  </si>
  <si>
    <t>Ochrana dřevin před okusem zvěří mechanicky v rovině nebo ve svahu do 1:5, pletivem, výšky do 2 m</t>
  </si>
  <si>
    <t>1750627076</t>
  </si>
  <si>
    <t>184813133</t>
  </si>
  <si>
    <t>Ochrana dřevin před okusem zvěří chemicky nátěrem, v rovině nebo ve svahu do 1:5 listnatých, výšky do 70 cm</t>
  </si>
  <si>
    <t>100 kus</t>
  </si>
  <si>
    <t>-1055876298</t>
  </si>
  <si>
    <t>25191155-R</t>
  </si>
  <si>
    <t>nátěr proti okusu</t>
  </si>
  <si>
    <t>kg</t>
  </si>
  <si>
    <t>-1366274966</t>
  </si>
  <si>
    <t>3,14*0,12*0,7*86*0,5</t>
  </si>
  <si>
    <t>184816111</t>
  </si>
  <si>
    <t>Hnojení sazenic průmyslovými hnojivy v množství do 0,25 kg k jedné sazenici</t>
  </si>
  <si>
    <t>-805732611</t>
  </si>
  <si>
    <t>25191155</t>
  </si>
  <si>
    <t>vícesložkové pomalu rozpustné hnojivo s hydrogelem</t>
  </si>
  <si>
    <t>-321663235</t>
  </si>
  <si>
    <t>86*0,2</t>
  </si>
  <si>
    <t>184911421</t>
  </si>
  <si>
    <t>Mulčování vysazených rostlin mulčovací kůrou, tl. do 100 mm v rovině nebo na svahu do 1:5</t>
  </si>
  <si>
    <t>-1607228297</t>
  </si>
  <si>
    <t>86*1</t>
  </si>
  <si>
    <t>10391100</t>
  </si>
  <si>
    <t>kůra mulčovací VL</t>
  </si>
  <si>
    <t>1146880845</t>
  </si>
  <si>
    <t>86*0,1</t>
  </si>
  <si>
    <t>185804312</t>
  </si>
  <si>
    <t>Zalití rostlin vodou plochy záhonů jednotlivě přes 20 m2</t>
  </si>
  <si>
    <t>1509458365</t>
  </si>
  <si>
    <t>86*30/1000</t>
  </si>
  <si>
    <t>185851121</t>
  </si>
  <si>
    <t>Dovoz vody pro zálivku rostlin na vzdálenost do 1000 m</t>
  </si>
  <si>
    <t>-1721489116</t>
  </si>
  <si>
    <t>185851129</t>
  </si>
  <si>
    <t>Dovoz vody pro zálivku rostlin Příplatek k ceně za každých dalších i započatých 1000 m</t>
  </si>
  <si>
    <t>720413686</t>
  </si>
  <si>
    <t>181411121</t>
  </si>
  <si>
    <t>Založení trávníku na půdě předem připravené plochy do 1000 m2 výsevem včetně utažení lučního v rovině nebo na svahu do 1:5</t>
  </si>
  <si>
    <t>-1970937773</t>
  </si>
  <si>
    <t>(30+210+110+190+75+85+55)*2"okolo stromů</t>
  </si>
  <si>
    <t>00572472</t>
  </si>
  <si>
    <t>osivo směs travní krajinná-rovinná</t>
  </si>
  <si>
    <t>-1488323961</t>
  </si>
  <si>
    <t>1510*0,03</t>
  </si>
  <si>
    <t>998231311</t>
  </si>
  <si>
    <t>Přesun hmot pro sadovnické a krajinářské úpravy - strojně dopravní vzdálenost do 5000 m</t>
  </si>
  <si>
    <t>-1013576035</t>
  </si>
  <si>
    <t>HSV</t>
  </si>
  <si>
    <t>Práce a dodávky HSV</t>
  </si>
  <si>
    <t>PV_1</t>
  </si>
  <si>
    <t>Povýsadbová péče - 1 rok</t>
  </si>
  <si>
    <t>184911111</t>
  </si>
  <si>
    <t>Znovuuvázání dřeviny jedním úvazkem ke stávajícímu kůlu</t>
  </si>
  <si>
    <t>512</t>
  </si>
  <si>
    <t>-1006101296</t>
  </si>
  <si>
    <t>OST002</t>
  </si>
  <si>
    <t>Úpravy zakůlování stromů, 1/3 z celkového počtu</t>
  </si>
  <si>
    <t>144054041</t>
  </si>
  <si>
    <t>OST003</t>
  </si>
  <si>
    <t>Oprava ochranky stromů proti okusu 1/3 z celkového počtu</t>
  </si>
  <si>
    <t>1442067155</t>
  </si>
  <si>
    <t>-1434116516</t>
  </si>
  <si>
    <t>90*5*30/1000</t>
  </si>
  <si>
    <t>-1186343661</t>
  </si>
  <si>
    <t>1225328454</t>
  </si>
  <si>
    <t>185804213</t>
  </si>
  <si>
    <t>Vypletí v rovině nebo na svahu do 1:5 dřevin solitérních</t>
  </si>
  <si>
    <t>-2136439270</t>
  </si>
  <si>
    <t>184808111</t>
  </si>
  <si>
    <t>Vyvětvení a tvarový ořez dřevin s úpravou koruny s odnesením odpadu na vzdálenost do 200 m a jeho spálením, při výšce stromu do 3 m</t>
  </si>
  <si>
    <t>-1688352773</t>
  </si>
  <si>
    <t>OST008</t>
  </si>
  <si>
    <t>Úprava zábrana okusu zvěří 1/3 z celkového počtu</t>
  </si>
  <si>
    <t>1718985900</t>
  </si>
  <si>
    <t>111103202</t>
  </si>
  <si>
    <t>Kosení travin a vodních rostlin ve vegetačním období travního porostu středně hustého</t>
  </si>
  <si>
    <t>ha</t>
  </si>
  <si>
    <t>-1643314174</t>
  </si>
  <si>
    <t>PV_2</t>
  </si>
  <si>
    <t>Povýsadbová péče - 2 rok</t>
  </si>
  <si>
    <t>1973330111</t>
  </si>
  <si>
    <t>-1030115489</t>
  </si>
  <si>
    <t>1236203135</t>
  </si>
  <si>
    <t>1148256521</t>
  </si>
  <si>
    <t>595697544</t>
  </si>
  <si>
    <t>-112809967</t>
  </si>
  <si>
    <t>1525519998</t>
  </si>
  <si>
    <t>-1283498641</t>
  </si>
  <si>
    <t>-1552111354</t>
  </si>
  <si>
    <t>1187170667</t>
  </si>
  <si>
    <t>PV_3</t>
  </si>
  <si>
    <t>Povýsadbová péče - 3 rok</t>
  </si>
  <si>
    <t>1369404283</t>
  </si>
  <si>
    <t>-1070224427</t>
  </si>
  <si>
    <t>-789990720</t>
  </si>
  <si>
    <t>-2134638000</t>
  </si>
  <si>
    <t>1736703021</t>
  </si>
  <si>
    <t>405199431</t>
  </si>
  <si>
    <t>1407607998</t>
  </si>
  <si>
    <t>1065151711</t>
  </si>
  <si>
    <t>-699326455</t>
  </si>
  <si>
    <t>-985908657</t>
  </si>
  <si>
    <t>C11 - POLNÍ CESTA C11</t>
  </si>
  <si>
    <t>C11 - CESTA C11</t>
  </si>
  <si>
    <t xml:space="preserve">    91 - Doplňující konstrukce a práce pozemních komunikací, letišť a ploch</t>
  </si>
  <si>
    <t>997 - Přesun sutě</t>
  </si>
  <si>
    <t>582405429</t>
  </si>
  <si>
    <t>26108642</t>
  </si>
  <si>
    <t>-1516893987</t>
  </si>
  <si>
    <t>506982202</t>
  </si>
  <si>
    <t>1110561718</t>
  </si>
  <si>
    <t>-1929823742</t>
  </si>
  <si>
    <t>271796916</t>
  </si>
  <si>
    <t>1630606964</t>
  </si>
  <si>
    <t>-1423150837</t>
  </si>
  <si>
    <t>300201700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</si>
  <si>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</si>
  <si>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</si>
  <si>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2022188297</t>
  </si>
  <si>
    <t>27,1"pod stáv.stávající cestou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</si>
  <si>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</si>
  <si>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</si>
  <si>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418197333</t>
  </si>
  <si>
    <t>27,1"stávající cesta</t>
  </si>
  <si>
    <t>113202111</t>
  </si>
  <si>
    <t>Vytrhání obrub s vybouráním lože, s přemístěním hmot na skládku na vzdálenost do 3 m nebo s naložením na dopravní prostředek z krajníků nebo obrubníků stojatých</t>
  </si>
  <si>
    <t>365879029</t>
  </si>
  <si>
    <t>14,1"stávající cesta</t>
  </si>
  <si>
    <t>181151331</t>
  </si>
  <si>
    <t>Plošná úprava terénu v zemině skupiny 1 až 4 s urovnáním povrchu bez doplnění ornice souvislé plochy přes 500 m2 při nerovnostech terénu přes 150 do 200 mm v rovině nebo na svahu do 1:5</t>
  </si>
  <si>
    <t>108363690</t>
  </si>
  <si>
    <t>206+1655"rekultivace</t>
  </si>
  <si>
    <t>111301111</t>
  </si>
  <si>
    <t>Sejmutí drnu tl. do 100 mm, v jakékoliv ploše</t>
  </si>
  <si>
    <t>-2036488372</t>
  </si>
  <si>
    <t>3600"plocha okolo cesty</t>
  </si>
  <si>
    <t>3600"druhá vrstva</t>
  </si>
  <si>
    <t>-1733197693</t>
  </si>
  <si>
    <t>-1542408118</t>
  </si>
  <si>
    <t>3600"zpětné rozprostření ornice</t>
  </si>
  <si>
    <t>-1403332346</t>
  </si>
  <si>
    <t>"ODKOPÁVKY PRO CESTY</t>
  </si>
  <si>
    <t>((1,3+3,1+2,1+1,7+1,6+0,2+2,2+2,9+1,8+1,7+1,7+2,2+2+1,6+2,6)/15)*728,95"průměr odkopávek v jednotlivých příčných řezech</t>
  </si>
  <si>
    <t>(42,4+13+18+11,7+13,6+36,4)*0,43</t>
  </si>
  <si>
    <t>-163330703</t>
  </si>
  <si>
    <t>40"retenční jáma</t>
  </si>
  <si>
    <t>-2133675045</t>
  </si>
  <si>
    <t>627*0,5*0,7"trativod</t>
  </si>
  <si>
    <t>55*0,5*0,7"přepad</t>
  </si>
  <si>
    <t>-94536298</t>
  </si>
  <si>
    <t>728,95*0,5*2*0,2"krajnice</t>
  </si>
  <si>
    <t>42*1"dosyp retenční jámy</t>
  </si>
  <si>
    <t>1989206543</t>
  </si>
  <si>
    <t>40*2</t>
  </si>
  <si>
    <t>335363900</t>
  </si>
  <si>
    <t>2738"pod cestou</t>
  </si>
  <si>
    <t>728,95*1,15*2"pod odstupňováním cesty</t>
  </si>
  <si>
    <t>42,4+13+18+11,7+13,6+36,4"pod sjezdy</t>
  </si>
  <si>
    <t>(7,5+2,5+2,4+2,2+2,3+6,3)*2*1,15"pod odstupňováním sjezdů</t>
  </si>
  <si>
    <t>932093310</t>
  </si>
  <si>
    <t>145,79"přesun po stavbě pro zásypy</t>
  </si>
  <si>
    <t>3600*0,2"pro zpětné rozprostření ornice</t>
  </si>
  <si>
    <t>1749967438</t>
  </si>
  <si>
    <t>-303502379</t>
  </si>
  <si>
    <t>7200*0,2+1452,81+40+238,7-145,79-42"přebytečná zemina</t>
  </si>
  <si>
    <t>-1765372008</t>
  </si>
  <si>
    <t>2983,72*8</t>
  </si>
  <si>
    <t>181451131</t>
  </si>
  <si>
    <t>Založení trávníku na půdě předem připravené plochy přes 1000 m2 výsevem včetně utažení parkového v rovině nebo na svahu do 1:5</t>
  </si>
  <si>
    <t>193910871</t>
  </si>
  <si>
    <t>206+1655"ohumusování stráně</t>
  </si>
  <si>
    <t>00572474</t>
  </si>
  <si>
    <t>osivo směs travní krajinná-svahová</t>
  </si>
  <si>
    <t>1294014760</t>
  </si>
  <si>
    <t>1861*0,03</t>
  </si>
  <si>
    <t>1806885448</t>
  </si>
  <si>
    <t>2983,72*2</t>
  </si>
  <si>
    <t>-129506274</t>
  </si>
  <si>
    <t>627*0,5*0,6"trativod</t>
  </si>
  <si>
    <t>55*0,5*0,6"přepad</t>
  </si>
  <si>
    <t>-1688602611</t>
  </si>
  <si>
    <t>627*0,5*2+627*0,7*2"trativod</t>
  </si>
  <si>
    <t>55*0,5*2+55*0,7*2"přepad</t>
  </si>
  <si>
    <t>10,3*2*0,93+4,2*2*0,93+10,3*4,2*2+113,49*0,2"retenční jáma</t>
  </si>
  <si>
    <t>823307649</t>
  </si>
  <si>
    <t>1772,99*1,1</t>
  </si>
  <si>
    <t>1626432189</t>
  </si>
  <si>
    <t>627*0,5*0,1"trativod</t>
  </si>
  <si>
    <t>55*0,5*0,1"přepad</t>
  </si>
  <si>
    <t>-62120796</t>
  </si>
  <si>
    <t>627"trativod</t>
  </si>
  <si>
    <t>55"přepad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</si>
  <si>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</si>
  <si>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</si>
  <si>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-625553128</t>
  </si>
  <si>
    <t>"ZLEPŠENÍ ZEMINY</t>
  </si>
  <si>
    <t>2484"pod cestou</t>
  </si>
  <si>
    <t>(42,4+13+18+11,7+13,6+36,4)"pod sjezdy</t>
  </si>
  <si>
    <t>669*1,15*2"pod odstupňováním cesty</t>
  </si>
  <si>
    <t>-1120886532</t>
  </si>
  <si>
    <t>4211,16*0,4*0,0884"příměs do zlepšení zeminy</t>
  </si>
  <si>
    <t>1540627765</t>
  </si>
  <si>
    <t>728,95*1,15*2"odstupňování cesty</t>
  </si>
  <si>
    <t>(7,5+2,5+2,4+2,2+2,3+6,3)*2*1,15"odstupňování sjezdů</t>
  </si>
  <si>
    <t>728,95*0,84*2"odstupňování cesty</t>
  </si>
  <si>
    <t>(7,5+2,5+2,4+2,2+2,3+6,3)*2*0,84"odstupňování sjezdů</t>
  </si>
  <si>
    <t>-1997944045</t>
  </si>
  <si>
    <t>728,95*0,19*2"odstupňování cesty</t>
  </si>
  <si>
    <t>(7,5+2,5+2,4+2,2+2,3+6,3)*2*0,19"odstupňování sjezdů</t>
  </si>
  <si>
    <t>1820494215</t>
  </si>
  <si>
    <t>-1032617123</t>
  </si>
  <si>
    <t>728,95*0,08*2"odstupňování cesty</t>
  </si>
  <si>
    <t>(7,5+2,5+2,4+2,2+2,3+6,3)*2*0,08"odstupňování sjezdů</t>
  </si>
  <si>
    <t>1034961825</t>
  </si>
  <si>
    <t>921490562</t>
  </si>
  <si>
    <t>728,95*0,5*2*0,1"krajnice</t>
  </si>
  <si>
    <t>-501636555</t>
  </si>
  <si>
    <t>728,95*0,5*2*0,005"krajnice z makadamu</t>
  </si>
  <si>
    <t>341205911</t>
  </si>
  <si>
    <t>728,95*0,5*2*0,1*2"krajnice z makadamu</t>
  </si>
  <si>
    <t>-1343855602</t>
  </si>
  <si>
    <t>-2036340767</t>
  </si>
  <si>
    <t>1949769462</t>
  </si>
  <si>
    <t>15+3,5"lemování komunikace</t>
  </si>
  <si>
    <t>5+7*2+6*3"ukončení sjezdů</t>
  </si>
  <si>
    <t>14882934</t>
  </si>
  <si>
    <t>55,5*1,1</t>
  </si>
  <si>
    <t>-909464846</t>
  </si>
  <si>
    <t>3,3+15,3"napojení na stáv.vozovku</t>
  </si>
  <si>
    <t>919735113</t>
  </si>
  <si>
    <t>Řezání stávajícího živičného krytu nebo podkladu hloubky přes 100 do 150 mm</t>
  </si>
  <si>
    <t>-1852666715</t>
  </si>
  <si>
    <t>31"stávající cesta</t>
  </si>
  <si>
    <t>935113111</t>
  </si>
  <si>
    <t>Osazení odvodňovacího žlabu s krycím roštem polymerbetonového šířky do 200 mm</t>
  </si>
  <si>
    <t>-1604718383</t>
  </si>
  <si>
    <t>59227006-R</t>
  </si>
  <si>
    <t>žlab odvodňovací polymerbetonový se spádem dna 0,5% dl.1000</t>
  </si>
  <si>
    <t>-1855723303</t>
  </si>
  <si>
    <t>59227014</t>
  </si>
  <si>
    <t>rošt můstkový C250 litina dl 0,5m oka 50/12,7 průřez vtoku 493cm2/m</t>
  </si>
  <si>
    <t>-1830843739</t>
  </si>
  <si>
    <t>59227027</t>
  </si>
  <si>
    <t>čelo plné na začátek a konec odvodňovacího žlabu polymerický beton všechny stavební výšky</t>
  </si>
  <si>
    <t>651686394</t>
  </si>
  <si>
    <t>ACO.405125</t>
  </si>
  <si>
    <t>žlab odvodňovací N100 - 10.0, žlab 1,0m; předtvar. odtok DN100</t>
  </si>
  <si>
    <t>-1902359065</t>
  </si>
  <si>
    <t>90001-R</t>
  </si>
  <si>
    <t xml:space="preserve">Napojení přepadu na stávající dešťovou kanalizaci </t>
  </si>
  <si>
    <t>-1547057876</t>
  </si>
  <si>
    <t>997</t>
  </si>
  <si>
    <t>Přesun sutě</t>
  </si>
  <si>
    <t>997221611</t>
  </si>
  <si>
    <t>Nakládání na dopravní prostředky pro vodorovnou dopravu suti</t>
  </si>
  <si>
    <t>-934330364</t>
  </si>
  <si>
    <t>997221561</t>
  </si>
  <si>
    <t>Vodorovná doprava suti bez naložení, ale se složením a s hrubým urovnáním z kusových materiálů, na vzdálenost do 1 km</t>
  </si>
  <si>
    <t>-1634609527</t>
  </si>
  <si>
    <t>997221569</t>
  </si>
  <si>
    <t>Vodorovná doprava suti bez naložení, ale se složením a s hrubým urovnáním Příplatek k ceně za každý další i započatý 1 km přes 1 km</t>
  </si>
  <si>
    <t>-1610788719</t>
  </si>
  <si>
    <t>23,38*17 'Přepočtené koeficientem množství</t>
  </si>
  <si>
    <t>997221615</t>
  </si>
  <si>
    <t>Poplatek za uložení stavebního odpadu na skládce (skládkovné) z prostého betonu zatříděného do Katalogu odpadů pod kódem 17 01 01</t>
  </si>
  <si>
    <t>614752240</t>
  </si>
  <si>
    <t>997221655</t>
  </si>
  <si>
    <t>763376873</t>
  </si>
  <si>
    <t>997221645</t>
  </si>
  <si>
    <t>Poplatek za uložení stavebního odpadu na skládce (skládkovné) asfaltového bez obsahu dehtu zatříděného do Katalogu odpadů pod kódem 17 03 02</t>
  </si>
  <si>
    <t>-1038719196</t>
  </si>
  <si>
    <t>864076878</t>
  </si>
  <si>
    <t>1481531448</t>
  </si>
  <si>
    <t>1627751669</t>
  </si>
  <si>
    <t>-340914561</t>
  </si>
  <si>
    <t>177707522</t>
  </si>
  <si>
    <t>-593636364</t>
  </si>
  <si>
    <t>70</t>
  </si>
  <si>
    <t>-1679517962</t>
  </si>
  <si>
    <t>71</t>
  </si>
  <si>
    <t>72275701</t>
  </si>
  <si>
    <t>72</t>
  </si>
  <si>
    <t>338422022</t>
  </si>
  <si>
    <t>73</t>
  </si>
  <si>
    <t>-2015307943</t>
  </si>
  <si>
    <t>74</t>
  </si>
  <si>
    <t>-430563361</t>
  </si>
  <si>
    <t>75</t>
  </si>
  <si>
    <t>1607110942</t>
  </si>
  <si>
    <t>76</t>
  </si>
  <si>
    <t>36861082</t>
  </si>
  <si>
    <t>77</t>
  </si>
  <si>
    <t>-1885040157</t>
  </si>
  <si>
    <t>78</t>
  </si>
  <si>
    <t>Protiprašná a opatření</t>
  </si>
  <si>
    <t>-577167738</t>
  </si>
  <si>
    <t>79</t>
  </si>
  <si>
    <t>-1454936972</t>
  </si>
  <si>
    <t>C11-SÚ - CESTA C11 - SADOVÉ ÚPRAVY</t>
  </si>
  <si>
    <t>-1806530319</t>
  </si>
  <si>
    <t>1842679671</t>
  </si>
  <si>
    <t>026002-R</t>
  </si>
  <si>
    <t xml:space="preserve">Třešeň ptačí (Prunusavium)  obvod kmene 10/12,vysokokmenný</t>
  </si>
  <si>
    <t>-888764163</t>
  </si>
  <si>
    <t>1207987755</t>
  </si>
  <si>
    <t>1249966503</t>
  </si>
  <si>
    <t>65*3 'Přepočtené koeficientem množství</t>
  </si>
  <si>
    <t>-1379353321</t>
  </si>
  <si>
    <t>1067843609</t>
  </si>
  <si>
    <t>-813369272</t>
  </si>
  <si>
    <t>3,14*0,12*0,7*65*0,5</t>
  </si>
  <si>
    <t>610242687</t>
  </si>
  <si>
    <t>260*0,25 'Přepočtené koeficientem množství</t>
  </si>
  <si>
    <t>-888605123</t>
  </si>
  <si>
    <t>65*0,2</t>
  </si>
  <si>
    <t>-1203126698</t>
  </si>
  <si>
    <t>65*2</t>
  </si>
  <si>
    <t>490627765</t>
  </si>
  <si>
    <t>65*0,1</t>
  </si>
  <si>
    <t>6,5*0,103 'Přepočtené koeficientem množství</t>
  </si>
  <si>
    <t>326826167</t>
  </si>
  <si>
    <t>65*30/1000</t>
  </si>
  <si>
    <t>-12902951</t>
  </si>
  <si>
    <t>-1492227575</t>
  </si>
  <si>
    <t>-1707886820</t>
  </si>
  <si>
    <t>(260+300)*2"okolo stromů</t>
  </si>
  <si>
    <t>-1678331860</t>
  </si>
  <si>
    <t>1120*0,03</t>
  </si>
  <si>
    <t>1223578732</t>
  </si>
  <si>
    <t>1420442840</t>
  </si>
  <si>
    <t>-1189378528</t>
  </si>
  <si>
    <t>1485872519</t>
  </si>
  <si>
    <t>523954903</t>
  </si>
  <si>
    <t>2026000582</t>
  </si>
  <si>
    <t>65*5*30/1000</t>
  </si>
  <si>
    <t>1750364667</t>
  </si>
  <si>
    <t>-56864403</t>
  </si>
  <si>
    <t>rok</t>
  </si>
  <si>
    <t>-1219531666</t>
  </si>
  <si>
    <t>Oprava ochranky stromů 1/3 z celkového počtu</t>
  </si>
  <si>
    <t>-364754539</t>
  </si>
  <si>
    <t>-1490243024</t>
  </si>
  <si>
    <t>1425290545</t>
  </si>
  <si>
    <t>1950097865</t>
  </si>
  <si>
    <t>1374817287</t>
  </si>
  <si>
    <t>1709034943</t>
  </si>
  <si>
    <t>1909361036</t>
  </si>
  <si>
    <t>595873490</t>
  </si>
  <si>
    <t>417582793</t>
  </si>
  <si>
    <t>OST002.1</t>
  </si>
  <si>
    <t>-54666913</t>
  </si>
  <si>
    <t>OST003.1</t>
  </si>
  <si>
    <t>-958752824</t>
  </si>
  <si>
    <t>OST008.1</t>
  </si>
  <si>
    <t>192414042</t>
  </si>
  <si>
    <t>-1268639911</t>
  </si>
  <si>
    <t>1812272410</t>
  </si>
  <si>
    <t>95581450</t>
  </si>
  <si>
    <t>-1482989008</t>
  </si>
  <si>
    <t>-604646339</t>
  </si>
  <si>
    <t>1852888878</t>
  </si>
  <si>
    <t>-737753131</t>
  </si>
  <si>
    <t>OST002.2</t>
  </si>
  <si>
    <t>-1321148474</t>
  </si>
  <si>
    <t>OST003.2</t>
  </si>
  <si>
    <t>-351696836</t>
  </si>
  <si>
    <t>OST008.2</t>
  </si>
  <si>
    <t>609661104</t>
  </si>
  <si>
    <t>SEZNAM FIGUR</t>
  </si>
  <si>
    <t>Výměra</t>
  </si>
  <si>
    <t xml:space="preserve"> C3,C36/ C36</t>
  </si>
  <si>
    <t>f1</t>
  </si>
  <si>
    <t>skladba vozovky</t>
  </si>
  <si>
    <t>82,9"skladba vozovky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</si>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</sst>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1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4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4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horizontal="left" vertical="center"/>
    </xf>
    <xf numFmtId="0" fontId="12" fillId="0" borderId="21" xfId="0" applyFont="1" applyBorder="1" applyAlignment="1" applyProtection="1">
      <alignment vertical="center"/>
    </xf>
    <xf numFmtId="4" fontId="12" fillId="0" borderId="21" xfId="0" applyNumberFormat="1" applyFont="1" applyBorder="1" applyAlignment="1" applyProtection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 applyProtection="1">
      <alignment horizontal="left"/>
    </xf>
    <xf numFmtId="4" fontId="12" fillId="0" borderId="0" xfId="0" applyNumberFormat="1" applyFont="1" applyAlignment="1" applyProtection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9</v>
      </c>
    </row>
    <row r="4" s="1" customFormat="1" ht="24.96" customHeight="1">
      <c r="B4" s="23"/>
      <c r="C4" s="24"/>
      <c r="D4" s="25" t="s">
        <v>10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11</v>
      </c>
      <c r="BE4" s="27" t="s">
        <v>12</v>
      </c>
      <c r="BS4" s="19" t="s">
        <v>6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33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8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36</v>
      </c>
      <c r="AO19" s="24"/>
      <c r="AP19" s="24"/>
      <c r="AQ19" s="24"/>
      <c r="AR19" s="22"/>
      <c r="BE19" s="33"/>
      <c r="BS19" s="19" t="s">
        <v>8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ROUND(AG54,1)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1)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1)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1)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1)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1)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1)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1)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GI21-03-31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Polní cesta C3,C6,C11,C36, Čenkov u Malšic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31. 3. 2021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>Ging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Lacko Ondřej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ROUND(AG55+AG58+AG61,1)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ROUND(AS55+AS58+AS61,1)</f>
        <v>0</v>
      </c>
      <c r="AT54" s="108">
        <f>ROUND(SUM(AV54:AW54),1)</f>
        <v>0</v>
      </c>
      <c r="AU54" s="109">
        <f>ROUND(AU55+AU58+AU61,5)</f>
        <v>0</v>
      </c>
      <c r="AV54" s="108">
        <f>ROUND(AZ54*L29,1)</f>
        <v>0</v>
      </c>
      <c r="AW54" s="108">
        <f>ROUND(BA54*L30,1)</f>
        <v>0</v>
      </c>
      <c r="AX54" s="108">
        <f>ROUND(BB54*L29,1)</f>
        <v>0</v>
      </c>
      <c r="AY54" s="108">
        <f>ROUND(BC54*L30,1)</f>
        <v>0</v>
      </c>
      <c r="AZ54" s="108">
        <f>ROUND(AZ55+AZ58+AZ61,1)</f>
        <v>0</v>
      </c>
      <c r="BA54" s="108">
        <f>ROUND(BA55+BA58+BA61,1)</f>
        <v>0</v>
      </c>
      <c r="BB54" s="108">
        <f>ROUND(BB55+BB58+BB61,1)</f>
        <v>0</v>
      </c>
      <c r="BC54" s="108">
        <f>ROUND(BC55+BC58+BC61,1)</f>
        <v>0</v>
      </c>
      <c r="BD54" s="110">
        <f>ROUND(BD55+BD58+BD61,1)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ROUND(SUM(AG56:AG57),1)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ROUND(SUM(AS56:AS57),1)</f>
        <v>0</v>
      </c>
      <c r="AT55" s="122">
        <f>ROUND(SUM(AV55:AW55),1)</f>
        <v>0</v>
      </c>
      <c r="AU55" s="123">
        <f>ROUND(SUM(AU56:AU57),5)</f>
        <v>0</v>
      </c>
      <c r="AV55" s="122">
        <f>ROUND(AZ55*L29,1)</f>
        <v>0</v>
      </c>
      <c r="AW55" s="122">
        <f>ROUND(BA55*L30,1)</f>
        <v>0</v>
      </c>
      <c r="AX55" s="122">
        <f>ROUND(BB55*L29,1)</f>
        <v>0</v>
      </c>
      <c r="AY55" s="122">
        <f>ROUND(BC55*L30,1)</f>
        <v>0</v>
      </c>
      <c r="AZ55" s="122">
        <f>ROUND(SUM(AZ56:AZ57),1)</f>
        <v>0</v>
      </c>
      <c r="BA55" s="122">
        <f>ROUND(SUM(BA56:BA57),1)</f>
        <v>0</v>
      </c>
      <c r="BB55" s="122">
        <f>ROUND(SUM(BB56:BB57),1)</f>
        <v>0</v>
      </c>
      <c r="BC55" s="122">
        <f>ROUND(SUM(BC56:BC57),1)</f>
        <v>0</v>
      </c>
      <c r="BD55" s="124">
        <f>ROUND(SUM(BD56:BD57),1)</f>
        <v>0</v>
      </c>
      <c r="BE55" s="7"/>
      <c r="BS55" s="125" t="s">
        <v>73</v>
      </c>
      <c r="BT55" s="125" t="s">
        <v>81</v>
      </c>
      <c r="BU55" s="125" t="s">
        <v>75</v>
      </c>
      <c r="BV55" s="125" t="s">
        <v>76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4" customFormat="1" ht="16.5" customHeight="1">
      <c r="A56" s="126" t="s">
        <v>84</v>
      </c>
      <c r="B56" s="65"/>
      <c r="C56" s="127"/>
      <c r="D56" s="127"/>
      <c r="E56" s="128" t="s">
        <v>85</v>
      </c>
      <c r="F56" s="128"/>
      <c r="G56" s="128"/>
      <c r="H56" s="128"/>
      <c r="I56" s="128"/>
      <c r="J56" s="127"/>
      <c r="K56" s="128" t="s">
        <v>86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'C3 - CESTA C3'!J32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87</v>
      </c>
      <c r="AR56" s="67"/>
      <c r="AS56" s="131">
        <v>0</v>
      </c>
      <c r="AT56" s="132">
        <f>ROUND(SUM(AV56:AW56),1)</f>
        <v>0</v>
      </c>
      <c r="AU56" s="133">
        <f>'C3 - CESTA C3'!P91</f>
        <v>0</v>
      </c>
      <c r="AV56" s="132">
        <f>'C3 - CESTA C3'!J35</f>
        <v>0</v>
      </c>
      <c r="AW56" s="132">
        <f>'C3 - CESTA C3'!J36</f>
        <v>0</v>
      </c>
      <c r="AX56" s="132">
        <f>'C3 - CESTA C3'!J37</f>
        <v>0</v>
      </c>
      <c r="AY56" s="132">
        <f>'C3 - CESTA C3'!J38</f>
        <v>0</v>
      </c>
      <c r="AZ56" s="132">
        <f>'C3 - CESTA C3'!F35</f>
        <v>0</v>
      </c>
      <c r="BA56" s="132">
        <f>'C3 - CESTA C3'!F36</f>
        <v>0</v>
      </c>
      <c r="BB56" s="132">
        <f>'C3 - CESTA C3'!F37</f>
        <v>0</v>
      </c>
      <c r="BC56" s="132">
        <f>'C3 - CESTA C3'!F38</f>
        <v>0</v>
      </c>
      <c r="BD56" s="134">
        <f>'C3 - CESTA C3'!F39</f>
        <v>0</v>
      </c>
      <c r="BE56" s="4"/>
      <c r="BT56" s="135" t="s">
        <v>83</v>
      </c>
      <c r="BV56" s="135" t="s">
        <v>76</v>
      </c>
      <c r="BW56" s="135" t="s">
        <v>88</v>
      </c>
      <c r="BX56" s="135" t="s">
        <v>82</v>
      </c>
      <c r="CL56" s="135" t="s">
        <v>19</v>
      </c>
    </row>
    <row r="57" s="4" customFormat="1" ht="16.5" customHeight="1">
      <c r="A57" s="126" t="s">
        <v>84</v>
      </c>
      <c r="B57" s="65"/>
      <c r="C57" s="127"/>
      <c r="D57" s="127"/>
      <c r="E57" s="128" t="s">
        <v>89</v>
      </c>
      <c r="F57" s="128"/>
      <c r="G57" s="128"/>
      <c r="H57" s="128"/>
      <c r="I57" s="128"/>
      <c r="J57" s="127"/>
      <c r="K57" s="128" t="s">
        <v>90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'C36 - CESTA C36'!J32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87</v>
      </c>
      <c r="AR57" s="67"/>
      <c r="AS57" s="131">
        <v>0</v>
      </c>
      <c r="AT57" s="132">
        <f>ROUND(SUM(AV57:AW57),1)</f>
        <v>0</v>
      </c>
      <c r="AU57" s="133">
        <f>'C36 - CESTA C36'!P90</f>
        <v>0</v>
      </c>
      <c r="AV57" s="132">
        <f>'C36 - CESTA C36'!J35</f>
        <v>0</v>
      </c>
      <c r="AW57" s="132">
        <f>'C36 - CESTA C36'!J36</f>
        <v>0</v>
      </c>
      <c r="AX57" s="132">
        <f>'C36 - CESTA C36'!J37</f>
        <v>0</v>
      </c>
      <c r="AY57" s="132">
        <f>'C36 - CESTA C36'!J38</f>
        <v>0</v>
      </c>
      <c r="AZ57" s="132">
        <f>'C36 - CESTA C36'!F35</f>
        <v>0</v>
      </c>
      <c r="BA57" s="132">
        <f>'C36 - CESTA C36'!F36</f>
        <v>0</v>
      </c>
      <c r="BB57" s="132">
        <f>'C36 - CESTA C36'!F37</f>
        <v>0</v>
      </c>
      <c r="BC57" s="132">
        <f>'C36 - CESTA C36'!F38</f>
        <v>0</v>
      </c>
      <c r="BD57" s="134">
        <f>'C36 - CESTA C36'!F39</f>
        <v>0</v>
      </c>
      <c r="BE57" s="4"/>
      <c r="BT57" s="135" t="s">
        <v>83</v>
      </c>
      <c r="BV57" s="135" t="s">
        <v>76</v>
      </c>
      <c r="BW57" s="135" t="s">
        <v>91</v>
      </c>
      <c r="BX57" s="135" t="s">
        <v>82</v>
      </c>
      <c r="CL57" s="135" t="s">
        <v>19</v>
      </c>
    </row>
    <row r="58" s="7" customFormat="1" ht="16.5" customHeight="1">
      <c r="A58" s="7"/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ROUND(SUM(AG59:AG60),1)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80</v>
      </c>
      <c r="AR58" s="120"/>
      <c r="AS58" s="121">
        <f>ROUND(SUM(AS59:AS60),1)</f>
        <v>0</v>
      </c>
      <c r="AT58" s="122">
        <f>ROUND(SUM(AV58:AW58),1)</f>
        <v>0</v>
      </c>
      <c r="AU58" s="123">
        <f>ROUND(SUM(AU59:AU60),5)</f>
        <v>0</v>
      </c>
      <c r="AV58" s="122">
        <f>ROUND(AZ58*L29,1)</f>
        <v>0</v>
      </c>
      <c r="AW58" s="122">
        <f>ROUND(BA58*L30,1)</f>
        <v>0</v>
      </c>
      <c r="AX58" s="122">
        <f>ROUND(BB58*L29,1)</f>
        <v>0</v>
      </c>
      <c r="AY58" s="122">
        <f>ROUND(BC58*L30,1)</f>
        <v>0</v>
      </c>
      <c r="AZ58" s="122">
        <f>ROUND(SUM(AZ59:AZ60),1)</f>
        <v>0</v>
      </c>
      <c r="BA58" s="122">
        <f>ROUND(SUM(BA59:BA60),1)</f>
        <v>0</v>
      </c>
      <c r="BB58" s="122">
        <f>ROUND(SUM(BB59:BB60),1)</f>
        <v>0</v>
      </c>
      <c r="BC58" s="122">
        <f>ROUND(SUM(BC59:BC60),1)</f>
        <v>0</v>
      </c>
      <c r="BD58" s="124">
        <f>ROUND(SUM(BD59:BD60),1)</f>
        <v>0</v>
      </c>
      <c r="BE58" s="7"/>
      <c r="BS58" s="125" t="s">
        <v>73</v>
      </c>
      <c r="BT58" s="125" t="s">
        <v>81</v>
      </c>
      <c r="BU58" s="125" t="s">
        <v>75</v>
      </c>
      <c r="BV58" s="125" t="s">
        <v>76</v>
      </c>
      <c r="BW58" s="125" t="s">
        <v>94</v>
      </c>
      <c r="BX58" s="125" t="s">
        <v>5</v>
      </c>
      <c r="CL58" s="125" t="s">
        <v>19</v>
      </c>
      <c r="CM58" s="125" t="s">
        <v>83</v>
      </c>
    </row>
    <row r="59" s="4" customFormat="1" ht="16.5" customHeight="1">
      <c r="A59" s="126" t="s">
        <v>84</v>
      </c>
      <c r="B59" s="65"/>
      <c r="C59" s="127"/>
      <c r="D59" s="127"/>
      <c r="E59" s="128" t="s">
        <v>92</v>
      </c>
      <c r="F59" s="128"/>
      <c r="G59" s="128"/>
      <c r="H59" s="128"/>
      <c r="I59" s="128"/>
      <c r="J59" s="127"/>
      <c r="K59" s="128" t="s">
        <v>95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'C6 - CESTA C6'!J32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87</v>
      </c>
      <c r="AR59" s="67"/>
      <c r="AS59" s="131">
        <v>0</v>
      </c>
      <c r="AT59" s="132">
        <f>ROUND(SUM(AV59:AW59),1)</f>
        <v>0</v>
      </c>
      <c r="AU59" s="133">
        <f>'C6 - CESTA C6'!P91</f>
        <v>0</v>
      </c>
      <c r="AV59" s="132">
        <f>'C6 - CESTA C6'!J35</f>
        <v>0</v>
      </c>
      <c r="AW59" s="132">
        <f>'C6 - CESTA C6'!J36</f>
        <v>0</v>
      </c>
      <c r="AX59" s="132">
        <f>'C6 - CESTA C6'!J37</f>
        <v>0</v>
      </c>
      <c r="AY59" s="132">
        <f>'C6 - CESTA C6'!J38</f>
        <v>0</v>
      </c>
      <c r="AZ59" s="132">
        <f>'C6 - CESTA C6'!F35</f>
        <v>0</v>
      </c>
      <c r="BA59" s="132">
        <f>'C6 - CESTA C6'!F36</f>
        <v>0</v>
      </c>
      <c r="BB59" s="132">
        <f>'C6 - CESTA C6'!F37</f>
        <v>0</v>
      </c>
      <c r="BC59" s="132">
        <f>'C6 - CESTA C6'!F38</f>
        <v>0</v>
      </c>
      <c r="BD59" s="134">
        <f>'C6 - CESTA C6'!F39</f>
        <v>0</v>
      </c>
      <c r="BE59" s="4"/>
      <c r="BT59" s="135" t="s">
        <v>83</v>
      </c>
      <c r="BV59" s="135" t="s">
        <v>76</v>
      </c>
      <c r="BW59" s="135" t="s">
        <v>96</v>
      </c>
      <c r="BX59" s="135" t="s">
        <v>94</v>
      </c>
      <c r="CL59" s="135" t="s">
        <v>19</v>
      </c>
    </row>
    <row r="60" s="4" customFormat="1" ht="16.5" customHeight="1">
      <c r="A60" s="126" t="s">
        <v>84</v>
      </c>
      <c r="B60" s="65"/>
      <c r="C60" s="127"/>
      <c r="D60" s="127"/>
      <c r="E60" s="128" t="s">
        <v>97</v>
      </c>
      <c r="F60" s="128"/>
      <c r="G60" s="128"/>
      <c r="H60" s="128"/>
      <c r="I60" s="128"/>
      <c r="J60" s="127"/>
      <c r="K60" s="128" t="s">
        <v>98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'C6-SÚ - CESTA C6 - SADOVÉ...'!J32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87</v>
      </c>
      <c r="AR60" s="67"/>
      <c r="AS60" s="131">
        <v>0</v>
      </c>
      <c r="AT60" s="132">
        <f>ROUND(SUM(AV60:AW60),1)</f>
        <v>0</v>
      </c>
      <c r="AU60" s="133">
        <f>'C6-SÚ - CESTA C6 - SADOVÉ...'!P90</f>
        <v>0</v>
      </c>
      <c r="AV60" s="132">
        <f>'C6-SÚ - CESTA C6 - SADOVÉ...'!J35</f>
        <v>0</v>
      </c>
      <c r="AW60" s="132">
        <f>'C6-SÚ - CESTA C6 - SADOVÉ...'!J36</f>
        <v>0</v>
      </c>
      <c r="AX60" s="132">
        <f>'C6-SÚ - CESTA C6 - SADOVÉ...'!J37</f>
        <v>0</v>
      </c>
      <c r="AY60" s="132">
        <f>'C6-SÚ - CESTA C6 - SADOVÉ...'!J38</f>
        <v>0</v>
      </c>
      <c r="AZ60" s="132">
        <f>'C6-SÚ - CESTA C6 - SADOVÉ...'!F35</f>
        <v>0</v>
      </c>
      <c r="BA60" s="132">
        <f>'C6-SÚ - CESTA C6 - SADOVÉ...'!F36</f>
        <v>0</v>
      </c>
      <c r="BB60" s="132">
        <f>'C6-SÚ - CESTA C6 - SADOVÉ...'!F37</f>
        <v>0</v>
      </c>
      <c r="BC60" s="132">
        <f>'C6-SÚ - CESTA C6 - SADOVÉ...'!F38</f>
        <v>0</v>
      </c>
      <c r="BD60" s="134">
        <f>'C6-SÚ - CESTA C6 - SADOVÉ...'!F39</f>
        <v>0</v>
      </c>
      <c r="BE60" s="4"/>
      <c r="BT60" s="135" t="s">
        <v>83</v>
      </c>
      <c r="BV60" s="135" t="s">
        <v>76</v>
      </c>
      <c r="BW60" s="135" t="s">
        <v>99</v>
      </c>
      <c r="BX60" s="135" t="s">
        <v>94</v>
      </c>
      <c r="CL60" s="135" t="s">
        <v>19</v>
      </c>
    </row>
    <row r="61" s="7" customFormat="1" ht="16.5" customHeight="1">
      <c r="A61" s="7"/>
      <c r="B61" s="113"/>
      <c r="C61" s="114"/>
      <c r="D61" s="115" t="s">
        <v>100</v>
      </c>
      <c r="E61" s="115"/>
      <c r="F61" s="115"/>
      <c r="G61" s="115"/>
      <c r="H61" s="115"/>
      <c r="I61" s="116"/>
      <c r="J61" s="115" t="s">
        <v>101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ROUND(SUM(AG62:AG63),1)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80</v>
      </c>
      <c r="AR61" s="120"/>
      <c r="AS61" s="121">
        <f>ROUND(SUM(AS62:AS63),1)</f>
        <v>0</v>
      </c>
      <c r="AT61" s="122">
        <f>ROUND(SUM(AV61:AW61),1)</f>
        <v>0</v>
      </c>
      <c r="AU61" s="123">
        <f>ROUND(SUM(AU62:AU63),5)</f>
        <v>0</v>
      </c>
      <c r="AV61" s="122">
        <f>ROUND(AZ61*L29,1)</f>
        <v>0</v>
      </c>
      <c r="AW61" s="122">
        <f>ROUND(BA61*L30,1)</f>
        <v>0</v>
      </c>
      <c r="AX61" s="122">
        <f>ROUND(BB61*L29,1)</f>
        <v>0</v>
      </c>
      <c r="AY61" s="122">
        <f>ROUND(BC61*L30,1)</f>
        <v>0</v>
      </c>
      <c r="AZ61" s="122">
        <f>ROUND(SUM(AZ62:AZ63),1)</f>
        <v>0</v>
      </c>
      <c r="BA61" s="122">
        <f>ROUND(SUM(BA62:BA63),1)</f>
        <v>0</v>
      </c>
      <c r="BB61" s="122">
        <f>ROUND(SUM(BB62:BB63),1)</f>
        <v>0</v>
      </c>
      <c r="BC61" s="122">
        <f>ROUND(SUM(BC62:BC63),1)</f>
        <v>0</v>
      </c>
      <c r="BD61" s="124">
        <f>ROUND(SUM(BD62:BD63),1)</f>
        <v>0</v>
      </c>
      <c r="BE61" s="7"/>
      <c r="BS61" s="125" t="s">
        <v>73</v>
      </c>
      <c r="BT61" s="125" t="s">
        <v>81</v>
      </c>
      <c r="BU61" s="125" t="s">
        <v>75</v>
      </c>
      <c r="BV61" s="125" t="s">
        <v>76</v>
      </c>
      <c r="BW61" s="125" t="s">
        <v>102</v>
      </c>
      <c r="BX61" s="125" t="s">
        <v>5</v>
      </c>
      <c r="CL61" s="125" t="s">
        <v>19</v>
      </c>
      <c r="CM61" s="125" t="s">
        <v>83</v>
      </c>
    </row>
    <row r="62" s="4" customFormat="1" ht="16.5" customHeight="1">
      <c r="A62" s="126" t="s">
        <v>84</v>
      </c>
      <c r="B62" s="65"/>
      <c r="C62" s="127"/>
      <c r="D62" s="127"/>
      <c r="E62" s="128" t="s">
        <v>100</v>
      </c>
      <c r="F62" s="128"/>
      <c r="G62" s="128"/>
      <c r="H62" s="128"/>
      <c r="I62" s="128"/>
      <c r="J62" s="127"/>
      <c r="K62" s="128" t="s">
        <v>103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'C11 - CESTA C11'!J32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87</v>
      </c>
      <c r="AR62" s="67"/>
      <c r="AS62" s="131">
        <v>0</v>
      </c>
      <c r="AT62" s="132">
        <f>ROUND(SUM(AV62:AW62),1)</f>
        <v>0</v>
      </c>
      <c r="AU62" s="133">
        <f>'C11 - CESTA C11'!P92</f>
        <v>0</v>
      </c>
      <c r="AV62" s="132">
        <f>'C11 - CESTA C11'!J35</f>
        <v>0</v>
      </c>
      <c r="AW62" s="132">
        <f>'C11 - CESTA C11'!J36</f>
        <v>0</v>
      </c>
      <c r="AX62" s="132">
        <f>'C11 - CESTA C11'!J37</f>
        <v>0</v>
      </c>
      <c r="AY62" s="132">
        <f>'C11 - CESTA C11'!J38</f>
        <v>0</v>
      </c>
      <c r="AZ62" s="132">
        <f>'C11 - CESTA C11'!F35</f>
        <v>0</v>
      </c>
      <c r="BA62" s="132">
        <f>'C11 - CESTA C11'!F36</f>
        <v>0</v>
      </c>
      <c r="BB62" s="132">
        <f>'C11 - CESTA C11'!F37</f>
        <v>0</v>
      </c>
      <c r="BC62" s="132">
        <f>'C11 - CESTA C11'!F38</f>
        <v>0</v>
      </c>
      <c r="BD62" s="134">
        <f>'C11 - CESTA C11'!F39</f>
        <v>0</v>
      </c>
      <c r="BE62" s="4"/>
      <c r="BT62" s="135" t="s">
        <v>83</v>
      </c>
      <c r="BV62" s="135" t="s">
        <v>76</v>
      </c>
      <c r="BW62" s="135" t="s">
        <v>104</v>
      </c>
      <c r="BX62" s="135" t="s">
        <v>102</v>
      </c>
      <c r="CL62" s="135" t="s">
        <v>19</v>
      </c>
    </row>
    <row r="63" s="4" customFormat="1" ht="16.5" customHeight="1">
      <c r="A63" s="126" t="s">
        <v>84</v>
      </c>
      <c r="B63" s="65"/>
      <c r="C63" s="127"/>
      <c r="D63" s="127"/>
      <c r="E63" s="128" t="s">
        <v>105</v>
      </c>
      <c r="F63" s="128"/>
      <c r="G63" s="128"/>
      <c r="H63" s="128"/>
      <c r="I63" s="128"/>
      <c r="J63" s="127"/>
      <c r="K63" s="128" t="s">
        <v>106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'C11-SÚ - CESTA C11 - SADO...'!J32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87</v>
      </c>
      <c r="AR63" s="67"/>
      <c r="AS63" s="136">
        <v>0</v>
      </c>
      <c r="AT63" s="137">
        <f>ROUND(SUM(AV63:AW63),1)</f>
        <v>0</v>
      </c>
      <c r="AU63" s="138">
        <f>'C11-SÚ - CESTA C11 - SADO...'!P90</f>
        <v>0</v>
      </c>
      <c r="AV63" s="137">
        <f>'C11-SÚ - CESTA C11 - SADO...'!J35</f>
        <v>0</v>
      </c>
      <c r="AW63" s="137">
        <f>'C11-SÚ - CESTA C11 - SADO...'!J36</f>
        <v>0</v>
      </c>
      <c r="AX63" s="137">
        <f>'C11-SÚ - CESTA C11 - SADO...'!J37</f>
        <v>0</v>
      </c>
      <c r="AY63" s="137">
        <f>'C11-SÚ - CESTA C11 - SADO...'!J38</f>
        <v>0</v>
      </c>
      <c r="AZ63" s="137">
        <f>'C11-SÚ - CESTA C11 - SADO...'!F35</f>
        <v>0</v>
      </c>
      <c r="BA63" s="137">
        <f>'C11-SÚ - CESTA C11 - SADO...'!F36</f>
        <v>0</v>
      </c>
      <c r="BB63" s="137">
        <f>'C11-SÚ - CESTA C11 - SADO...'!F37</f>
        <v>0</v>
      </c>
      <c r="BC63" s="137">
        <f>'C11-SÚ - CESTA C11 - SADO...'!F38</f>
        <v>0</v>
      </c>
      <c r="BD63" s="139">
        <f>'C11-SÚ - CESTA C11 - SADO...'!F39</f>
        <v>0</v>
      </c>
      <c r="BE63" s="4"/>
      <c r="BT63" s="135" t="s">
        <v>83</v>
      </c>
      <c r="BV63" s="135" t="s">
        <v>76</v>
      </c>
      <c r="BW63" s="135" t="s">
        <v>107</v>
      </c>
      <c r="BX63" s="135" t="s">
        <v>102</v>
      </c>
      <c r="CL63" s="135" t="s">
        <v>19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meDrzyHh86S8ntt1nBVhNXBBXoLfK8+k2mvBJA9S6BNZTZUU0X4hxIpwozwBwtyk9yG3/5e51wjgJSC5yusXwg==" hashValue="ey5MWizvu/n8CBnCTTjMtHQ2aNl4ZqIWovG2zl5cFISDsU9bO1KQVL2ctvD439CT7LagBL4tPPqd3Jr49o3jTg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C3 - CESTA C3'!C2" display="/"/>
    <hyperlink ref="A57" location="'C36 - CESTA C36'!C2" display="/"/>
    <hyperlink ref="A59" location="'C6 - CESTA C6'!C2" display="/"/>
    <hyperlink ref="A60" location="'C6-SÚ - CESTA C6 - SADOVÉ...'!C2" display="/"/>
    <hyperlink ref="A62" location="'C11 - CESTA C11'!C2" display="/"/>
    <hyperlink ref="A63" location="'C11-SÚ - CESTA C11 - SAD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108</v>
      </c>
      <c r="L4" s="22"/>
      <c r="M4" s="14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C3,C6,C11,C36, Čenkov u Malšic</v>
      </c>
      <c r="F7" s="144"/>
      <c r="G7" s="144"/>
      <c r="H7" s="144"/>
      <c r="L7" s="22"/>
    </row>
    <row r="8" s="1" customFormat="1" ht="12" customHeight="1">
      <c r="B8" s="22"/>
      <c r="D8" s="144" t="s">
        <v>109</v>
      </c>
      <c r="L8" s="22"/>
    </row>
    <row r="9" s="2" customFormat="1" ht="16.5" customHeight="1">
      <c r="A9" s="40"/>
      <c r="B9" s="46"/>
      <c r="C9" s="40"/>
      <c r="D9" s="40"/>
      <c r="E9" s="145" t="s">
        <v>110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31. 3. 2021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31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27</v>
      </c>
      <c r="J23" s="135" t="s">
        <v>33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26</v>
      </c>
      <c r="J25" s="135" t="s">
        <v>36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ROUND(J91, 1)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ROUND((SUM(BE91:BE342)),  1)</f>
        <v>0</v>
      </c>
      <c r="G35" s="40"/>
      <c r="H35" s="40"/>
      <c r="I35" s="159">
        <v>0.20999999999999999</v>
      </c>
      <c r="J35" s="158">
        <f>ROUND(((SUM(BE91:BE342))*I35),  1)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ROUND((SUM(BF91:BF342)),  1)</f>
        <v>0</v>
      </c>
      <c r="G36" s="40"/>
      <c r="H36" s="40"/>
      <c r="I36" s="159">
        <v>0.14999999999999999</v>
      </c>
      <c r="J36" s="158">
        <f>ROUND(((SUM(BF91:BF342))*I36),  1)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ROUND((SUM(BG91:BG342)),  1)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ROUND((SUM(BH91:BH342)),  1)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ROUND((SUM(BI91:BI342)),  1)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C3,C6,C11,C36, Čenkov u Malšic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C3 - CESTA C3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31. 3. 2021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>Ging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Lacko Ondřej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118</v>
      </c>
      <c r="E65" s="179"/>
      <c r="F65" s="179"/>
      <c r="G65" s="179"/>
      <c r="H65" s="179"/>
      <c r="I65" s="179"/>
      <c r="J65" s="180">
        <f>J191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119</v>
      </c>
      <c r="E66" s="179"/>
      <c r="F66" s="179"/>
      <c r="G66" s="179"/>
      <c r="H66" s="179"/>
      <c r="I66" s="179"/>
      <c r="J66" s="180">
        <f>J218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120</v>
      </c>
      <c r="E67" s="179"/>
      <c r="F67" s="179"/>
      <c r="G67" s="179"/>
      <c r="H67" s="179"/>
      <c r="I67" s="179"/>
      <c r="J67" s="180">
        <f>J290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121</v>
      </c>
      <c r="E68" s="179"/>
      <c r="F68" s="179"/>
      <c r="G68" s="179"/>
      <c r="H68" s="179"/>
      <c r="I68" s="179"/>
      <c r="J68" s="180">
        <f>J318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122</v>
      </c>
      <c r="E69" s="179"/>
      <c r="F69" s="179"/>
      <c r="G69" s="179"/>
      <c r="H69" s="179"/>
      <c r="I69" s="179"/>
      <c r="J69" s="180">
        <f>J321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123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Polní cesta C3,C6,C11,C36, Čenkov u Malšic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109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110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111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C3 - CESTA C3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 xml:space="preserve"> </v>
      </c>
      <c r="G85" s="42"/>
      <c r="H85" s="42"/>
      <c r="I85" s="34" t="s">
        <v>23</v>
      </c>
      <c r="J85" s="74" t="str">
        <f>IF(J14="","",J14)</f>
        <v>31. 3. 2021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 xml:space="preserve"> </v>
      </c>
      <c r="G87" s="42"/>
      <c r="H87" s="42"/>
      <c r="I87" s="34" t="s">
        <v>30</v>
      </c>
      <c r="J87" s="38" t="str">
        <f>E23</f>
        <v>Ging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28</v>
      </c>
      <c r="D88" s="42"/>
      <c r="E88" s="42"/>
      <c r="F88" s="29" t="str">
        <f>IF(E20="","",E20)</f>
        <v>Vyplň údaj</v>
      </c>
      <c r="G88" s="42"/>
      <c r="H88" s="42"/>
      <c r="I88" s="34" t="s">
        <v>35</v>
      </c>
      <c r="J88" s="38" t="str">
        <f>E26</f>
        <v>Lacko Ondřej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0" customFormat="1" ht="29.28" customHeight="1">
      <c r="A90" s="182"/>
      <c r="B90" s="183"/>
      <c r="C90" s="184" t="s">
        <v>124</v>
      </c>
      <c r="D90" s="185" t="s">
        <v>59</v>
      </c>
      <c r="E90" s="185" t="s">
        <v>55</v>
      </c>
      <c r="F90" s="185" t="s">
        <v>56</v>
      </c>
      <c r="G90" s="185" t="s">
        <v>125</v>
      </c>
      <c r="H90" s="185" t="s">
        <v>126</v>
      </c>
      <c r="I90" s="185" t="s">
        <v>127</v>
      </c>
      <c r="J90" s="185" t="s">
        <v>115</v>
      </c>
      <c r="K90" s="186" t="s">
        <v>128</v>
      </c>
      <c r="L90" s="187"/>
      <c r="M90" s="94" t="s">
        <v>19</v>
      </c>
      <c r="N90" s="95" t="s">
        <v>44</v>
      </c>
      <c r="O90" s="95" t="s">
        <v>129</v>
      </c>
      <c r="P90" s="95" t="s">
        <v>130</v>
      </c>
      <c r="Q90" s="95" t="s">
        <v>131</v>
      </c>
      <c r="R90" s="95" t="s">
        <v>132</v>
      </c>
      <c r="S90" s="95" t="s">
        <v>133</v>
      </c>
      <c r="T90" s="96" t="s">
        <v>134</v>
      </c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2"/>
    </row>
    <row r="91" s="2" customFormat="1" ht="22.8" customHeight="1">
      <c r="A91" s="40"/>
      <c r="B91" s="41"/>
      <c r="C91" s="101" t="s">
        <v>135</v>
      </c>
      <c r="D91" s="42"/>
      <c r="E91" s="42"/>
      <c r="F91" s="42"/>
      <c r="G91" s="42"/>
      <c r="H91" s="42"/>
      <c r="I91" s="42"/>
      <c r="J91" s="188">
        <f>BK91</f>
        <v>0</v>
      </c>
      <c r="K91" s="42"/>
      <c r="L91" s="46"/>
      <c r="M91" s="97"/>
      <c r="N91" s="189"/>
      <c r="O91" s="98"/>
      <c r="P91" s="190">
        <f>P92+P191+P218+P290+P318+P321</f>
        <v>0</v>
      </c>
      <c r="Q91" s="98"/>
      <c r="R91" s="190">
        <f>R92+R191+R218+R290+R318+R321</f>
        <v>7949.4762899999996</v>
      </c>
      <c r="S91" s="98"/>
      <c r="T91" s="191">
        <f>T92+T191+T218+T290+T318+T321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73</v>
      </c>
      <c r="AU91" s="19" t="s">
        <v>116</v>
      </c>
      <c r="BK91" s="192">
        <f>BK92+BK191+BK218+BK290+BK318+BK321</f>
        <v>0</v>
      </c>
    </row>
    <row r="92" s="11" customFormat="1" ht="25.92" customHeight="1">
      <c r="A92" s="11"/>
      <c r="B92" s="193"/>
      <c r="C92" s="194"/>
      <c r="D92" s="195" t="s">
        <v>73</v>
      </c>
      <c r="E92" s="196" t="s">
        <v>81</v>
      </c>
      <c r="F92" s="196" t="s">
        <v>136</v>
      </c>
      <c r="G92" s="194"/>
      <c r="H92" s="194"/>
      <c r="I92" s="197"/>
      <c r="J92" s="198">
        <f>BK92</f>
        <v>0</v>
      </c>
      <c r="K92" s="194"/>
      <c r="L92" s="199"/>
      <c r="M92" s="200"/>
      <c r="N92" s="201"/>
      <c r="O92" s="201"/>
      <c r="P92" s="202">
        <f>SUM(P93:P190)</f>
        <v>0</v>
      </c>
      <c r="Q92" s="201"/>
      <c r="R92" s="202">
        <f>SUM(R93:R190)</f>
        <v>86.302999999999997</v>
      </c>
      <c r="S92" s="201"/>
      <c r="T92" s="203">
        <f>SUM(T93:T190)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4" t="s">
        <v>81</v>
      </c>
      <c r="AT92" s="205" t="s">
        <v>73</v>
      </c>
      <c r="AU92" s="205" t="s">
        <v>74</v>
      </c>
      <c r="AY92" s="204" t="s">
        <v>137</v>
      </c>
      <c r="BK92" s="206">
        <f>SUM(BK93:BK190)</f>
        <v>0</v>
      </c>
    </row>
    <row r="93" s="2" customFormat="1" ht="24.15" customHeight="1">
      <c r="A93" s="40"/>
      <c r="B93" s="41"/>
      <c r="C93" s="207" t="s">
        <v>81</v>
      </c>
      <c r="D93" s="207" t="s">
        <v>138</v>
      </c>
      <c r="E93" s="208" t="s">
        <v>139</v>
      </c>
      <c r="F93" s="209" t="s">
        <v>140</v>
      </c>
      <c r="G93" s="210" t="s">
        <v>141</v>
      </c>
      <c r="H93" s="211">
        <v>52</v>
      </c>
      <c r="I93" s="212"/>
      <c r="J93" s="211">
        <f>ROUND(I93*H93,1)</f>
        <v>0</v>
      </c>
      <c r="K93" s="209" t="s">
        <v>142</v>
      </c>
      <c r="L93" s="46"/>
      <c r="M93" s="213" t="s">
        <v>19</v>
      </c>
      <c r="N93" s="214" t="s">
        <v>45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143</v>
      </c>
      <c r="AT93" s="217" t="s">
        <v>138</v>
      </c>
      <c r="AU93" s="217" t="s">
        <v>81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ROUND(I93*H93,1)</f>
        <v>0</v>
      </c>
      <c r="BL93" s="19" t="s">
        <v>143</v>
      </c>
      <c r="BM93" s="217" t="s">
        <v>144</v>
      </c>
    </row>
    <row r="94" s="12" customFormat="1">
      <c r="A94" s="12"/>
      <c r="B94" s="219"/>
      <c r="C94" s="220"/>
      <c r="D94" s="221" t="s">
        <v>145</v>
      </c>
      <c r="E94" s="222" t="s">
        <v>19</v>
      </c>
      <c r="F94" s="223" t="s">
        <v>146</v>
      </c>
      <c r="G94" s="220"/>
      <c r="H94" s="224">
        <v>52</v>
      </c>
      <c r="I94" s="225"/>
      <c r="J94" s="220"/>
      <c r="K94" s="220"/>
      <c r="L94" s="226"/>
      <c r="M94" s="227"/>
      <c r="N94" s="228"/>
      <c r="O94" s="228"/>
      <c r="P94" s="228"/>
      <c r="Q94" s="228"/>
      <c r="R94" s="228"/>
      <c r="S94" s="228"/>
      <c r="T94" s="229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0" t="s">
        <v>145</v>
      </c>
      <c r="AU94" s="230" t="s">
        <v>81</v>
      </c>
      <c r="AV94" s="12" t="s">
        <v>83</v>
      </c>
      <c r="AW94" s="12" t="s">
        <v>34</v>
      </c>
      <c r="AX94" s="12" t="s">
        <v>74</v>
      </c>
      <c r="AY94" s="230" t="s">
        <v>137</v>
      </c>
    </row>
    <row r="95" s="13" customFormat="1">
      <c r="A95" s="13"/>
      <c r="B95" s="231"/>
      <c r="C95" s="232"/>
      <c r="D95" s="221" t="s">
        <v>145</v>
      </c>
      <c r="E95" s="233" t="s">
        <v>19</v>
      </c>
      <c r="F95" s="234" t="s">
        <v>147</v>
      </c>
      <c r="G95" s="232"/>
      <c r="H95" s="235">
        <v>52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145</v>
      </c>
      <c r="AU95" s="241" t="s">
        <v>81</v>
      </c>
      <c r="AV95" s="13" t="s">
        <v>143</v>
      </c>
      <c r="AW95" s="13" t="s">
        <v>34</v>
      </c>
      <c r="AX95" s="13" t="s">
        <v>81</v>
      </c>
      <c r="AY95" s="241" t="s">
        <v>137</v>
      </c>
    </row>
    <row r="96" s="2" customFormat="1" ht="14.4" customHeight="1">
      <c r="A96" s="40"/>
      <c r="B96" s="41"/>
      <c r="C96" s="207" t="s">
        <v>83</v>
      </c>
      <c r="D96" s="207" t="s">
        <v>138</v>
      </c>
      <c r="E96" s="208" t="s">
        <v>148</v>
      </c>
      <c r="F96" s="209" t="s">
        <v>149</v>
      </c>
      <c r="G96" s="210" t="s">
        <v>150</v>
      </c>
      <c r="H96" s="211">
        <v>4</v>
      </c>
      <c r="I96" s="212"/>
      <c r="J96" s="211">
        <f>ROUND(I96*H96,1)</f>
        <v>0</v>
      </c>
      <c r="K96" s="209" t="s">
        <v>142</v>
      </c>
      <c r="L96" s="46"/>
      <c r="M96" s="213" t="s">
        <v>19</v>
      </c>
      <c r="N96" s="214" t="s">
        <v>45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143</v>
      </c>
      <c r="AT96" s="217" t="s">
        <v>138</v>
      </c>
      <c r="AU96" s="217" t="s">
        <v>81</v>
      </c>
      <c r="AY96" s="19" t="s">
        <v>137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ROUND(I96*H96,1)</f>
        <v>0</v>
      </c>
      <c r="BL96" s="19" t="s">
        <v>143</v>
      </c>
      <c r="BM96" s="217" t="s">
        <v>151</v>
      </c>
    </row>
    <row r="97" s="2" customFormat="1" ht="14.4" customHeight="1">
      <c r="A97" s="40"/>
      <c r="B97" s="41"/>
      <c r="C97" s="207" t="s">
        <v>152</v>
      </c>
      <c r="D97" s="207" t="s">
        <v>138</v>
      </c>
      <c r="E97" s="208" t="s">
        <v>153</v>
      </c>
      <c r="F97" s="209" t="s">
        <v>154</v>
      </c>
      <c r="G97" s="210" t="s">
        <v>150</v>
      </c>
      <c r="H97" s="211">
        <v>4</v>
      </c>
      <c r="I97" s="212"/>
      <c r="J97" s="211">
        <f>ROUND(I97*H97,1)</f>
        <v>0</v>
      </c>
      <c r="K97" s="209" t="s">
        <v>142</v>
      </c>
      <c r="L97" s="46"/>
      <c r="M97" s="213" t="s">
        <v>19</v>
      </c>
      <c r="N97" s="214" t="s">
        <v>45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143</v>
      </c>
      <c r="AT97" s="217" t="s">
        <v>138</v>
      </c>
      <c r="AU97" s="217" t="s">
        <v>81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ROUND(I97*H97,1)</f>
        <v>0</v>
      </c>
      <c r="BL97" s="19" t="s">
        <v>143</v>
      </c>
      <c r="BM97" s="217" t="s">
        <v>155</v>
      </c>
    </row>
    <row r="98" s="2" customFormat="1" ht="14.4" customHeight="1">
      <c r="A98" s="40"/>
      <c r="B98" s="41"/>
      <c r="C98" s="207" t="s">
        <v>143</v>
      </c>
      <c r="D98" s="207" t="s">
        <v>138</v>
      </c>
      <c r="E98" s="208" t="s">
        <v>156</v>
      </c>
      <c r="F98" s="209" t="s">
        <v>157</v>
      </c>
      <c r="G98" s="210" t="s">
        <v>141</v>
      </c>
      <c r="H98" s="211">
        <v>52</v>
      </c>
      <c r="I98" s="212"/>
      <c r="J98" s="211">
        <f>ROUND(I98*H98,1)</f>
        <v>0</v>
      </c>
      <c r="K98" s="209" t="s">
        <v>142</v>
      </c>
      <c r="L98" s="46"/>
      <c r="M98" s="213" t="s">
        <v>19</v>
      </c>
      <c r="N98" s="214" t="s">
        <v>45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81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ROUND(I98*H98,1)</f>
        <v>0</v>
      </c>
      <c r="BL98" s="19" t="s">
        <v>143</v>
      </c>
      <c r="BM98" s="217" t="s">
        <v>158</v>
      </c>
    </row>
    <row r="99" s="2" customFormat="1" ht="24.15" customHeight="1">
      <c r="A99" s="40"/>
      <c r="B99" s="41"/>
      <c r="C99" s="207" t="s">
        <v>159</v>
      </c>
      <c r="D99" s="207" t="s">
        <v>138</v>
      </c>
      <c r="E99" s="208" t="s">
        <v>160</v>
      </c>
      <c r="F99" s="209" t="s">
        <v>161</v>
      </c>
      <c r="G99" s="210" t="s">
        <v>150</v>
      </c>
      <c r="H99" s="211">
        <v>4</v>
      </c>
      <c r="I99" s="212"/>
      <c r="J99" s="211">
        <f>ROUND(I99*H99,1)</f>
        <v>0</v>
      </c>
      <c r="K99" s="209" t="s">
        <v>142</v>
      </c>
      <c r="L99" s="46"/>
      <c r="M99" s="213" t="s">
        <v>19</v>
      </c>
      <c r="N99" s="214" t="s">
        <v>45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143</v>
      </c>
      <c r="AT99" s="217" t="s">
        <v>138</v>
      </c>
      <c r="AU99" s="217" t="s">
        <v>81</v>
      </c>
      <c r="AY99" s="19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ROUND(I99*H99,1)</f>
        <v>0</v>
      </c>
      <c r="BL99" s="19" t="s">
        <v>143</v>
      </c>
      <c r="BM99" s="217" t="s">
        <v>162</v>
      </c>
    </row>
    <row r="100" s="2" customFormat="1" ht="24.15" customHeight="1">
      <c r="A100" s="40"/>
      <c r="B100" s="41"/>
      <c r="C100" s="207" t="s">
        <v>163</v>
      </c>
      <c r="D100" s="207" t="s">
        <v>138</v>
      </c>
      <c r="E100" s="208" t="s">
        <v>164</v>
      </c>
      <c r="F100" s="209" t="s">
        <v>165</v>
      </c>
      <c r="G100" s="210" t="s">
        <v>150</v>
      </c>
      <c r="H100" s="211">
        <v>4</v>
      </c>
      <c r="I100" s="212"/>
      <c r="J100" s="211">
        <f>ROUND(I100*H100,1)</f>
        <v>0</v>
      </c>
      <c r="K100" s="209" t="s">
        <v>142</v>
      </c>
      <c r="L100" s="46"/>
      <c r="M100" s="213" t="s">
        <v>19</v>
      </c>
      <c r="N100" s="214" t="s">
        <v>45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143</v>
      </c>
      <c r="AT100" s="217" t="s">
        <v>138</v>
      </c>
      <c r="AU100" s="217" t="s">
        <v>81</v>
      </c>
      <c r="AY100" s="19" t="s">
        <v>137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ROUND(I100*H100,1)</f>
        <v>0</v>
      </c>
      <c r="BL100" s="19" t="s">
        <v>143</v>
      </c>
      <c r="BM100" s="217" t="s">
        <v>166</v>
      </c>
    </row>
    <row r="101" s="2" customFormat="1" ht="24.15" customHeight="1">
      <c r="A101" s="40"/>
      <c r="B101" s="41"/>
      <c r="C101" s="207" t="s">
        <v>167</v>
      </c>
      <c r="D101" s="207" t="s">
        <v>138</v>
      </c>
      <c r="E101" s="208" t="s">
        <v>168</v>
      </c>
      <c r="F101" s="209" t="s">
        <v>169</v>
      </c>
      <c r="G101" s="210" t="s">
        <v>150</v>
      </c>
      <c r="H101" s="211">
        <v>4</v>
      </c>
      <c r="I101" s="212"/>
      <c r="J101" s="211">
        <f>ROUND(I101*H101,1)</f>
        <v>0</v>
      </c>
      <c r="K101" s="209" t="s">
        <v>142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143</v>
      </c>
      <c r="AT101" s="217" t="s">
        <v>138</v>
      </c>
      <c r="AU101" s="217" t="s">
        <v>81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ROUND(I101*H101,1)</f>
        <v>0</v>
      </c>
      <c r="BL101" s="19" t="s">
        <v>143</v>
      </c>
      <c r="BM101" s="217" t="s">
        <v>170</v>
      </c>
    </row>
    <row r="102" s="2" customFormat="1" ht="24.15" customHeight="1">
      <c r="A102" s="40"/>
      <c r="B102" s="41"/>
      <c r="C102" s="207" t="s">
        <v>171</v>
      </c>
      <c r="D102" s="207" t="s">
        <v>138</v>
      </c>
      <c r="E102" s="208" t="s">
        <v>172</v>
      </c>
      <c r="F102" s="209" t="s">
        <v>173</v>
      </c>
      <c r="G102" s="210" t="s">
        <v>150</v>
      </c>
      <c r="H102" s="211">
        <v>8</v>
      </c>
      <c r="I102" s="212"/>
      <c r="J102" s="211">
        <f>ROUND(I102*H102,1)</f>
        <v>0</v>
      </c>
      <c r="K102" s="209" t="s">
        <v>142</v>
      </c>
      <c r="L102" s="46"/>
      <c r="M102" s="213" t="s">
        <v>19</v>
      </c>
      <c r="N102" s="214" t="s">
        <v>45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143</v>
      </c>
      <c r="AT102" s="217" t="s">
        <v>138</v>
      </c>
      <c r="AU102" s="217" t="s">
        <v>81</v>
      </c>
      <c r="AY102" s="19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ROUND(I102*H102,1)</f>
        <v>0</v>
      </c>
      <c r="BL102" s="19" t="s">
        <v>143</v>
      </c>
      <c r="BM102" s="217" t="s">
        <v>174</v>
      </c>
    </row>
    <row r="103" s="2" customFormat="1">
      <c r="A103" s="40"/>
      <c r="B103" s="41"/>
      <c r="C103" s="42"/>
      <c r="D103" s="221" t="s">
        <v>175</v>
      </c>
      <c r="E103" s="42"/>
      <c r="F103" s="242" t="s">
        <v>176</v>
      </c>
      <c r="G103" s="42"/>
      <c r="H103" s="42"/>
      <c r="I103" s="243"/>
      <c r="J103" s="42"/>
      <c r="K103" s="42"/>
      <c r="L103" s="46"/>
      <c r="M103" s="244"/>
      <c r="N103" s="24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175</v>
      </c>
      <c r="AU103" s="19" t="s">
        <v>81</v>
      </c>
    </row>
    <row r="104" s="12" customFormat="1">
      <c r="A104" s="12"/>
      <c r="B104" s="219"/>
      <c r="C104" s="220"/>
      <c r="D104" s="221" t="s">
        <v>145</v>
      </c>
      <c r="E104" s="222" t="s">
        <v>19</v>
      </c>
      <c r="F104" s="223" t="s">
        <v>177</v>
      </c>
      <c r="G104" s="220"/>
      <c r="H104" s="224">
        <v>8</v>
      </c>
      <c r="I104" s="225"/>
      <c r="J104" s="220"/>
      <c r="K104" s="220"/>
      <c r="L104" s="226"/>
      <c r="M104" s="227"/>
      <c r="N104" s="228"/>
      <c r="O104" s="228"/>
      <c r="P104" s="228"/>
      <c r="Q104" s="228"/>
      <c r="R104" s="228"/>
      <c r="S104" s="228"/>
      <c r="T104" s="229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30" t="s">
        <v>145</v>
      </c>
      <c r="AU104" s="230" t="s">
        <v>81</v>
      </c>
      <c r="AV104" s="12" t="s">
        <v>83</v>
      </c>
      <c r="AW104" s="12" t="s">
        <v>34</v>
      </c>
      <c r="AX104" s="12" t="s">
        <v>81</v>
      </c>
      <c r="AY104" s="230" t="s">
        <v>137</v>
      </c>
    </row>
    <row r="105" s="2" customFormat="1" ht="14.4" customHeight="1">
      <c r="A105" s="40"/>
      <c r="B105" s="41"/>
      <c r="C105" s="207" t="s">
        <v>178</v>
      </c>
      <c r="D105" s="207" t="s">
        <v>138</v>
      </c>
      <c r="E105" s="208" t="s">
        <v>179</v>
      </c>
      <c r="F105" s="209" t="s">
        <v>180</v>
      </c>
      <c r="G105" s="210" t="s">
        <v>150</v>
      </c>
      <c r="H105" s="211">
        <v>4</v>
      </c>
      <c r="I105" s="212"/>
      <c r="J105" s="211">
        <f>ROUND(I105*H105,1)</f>
        <v>0</v>
      </c>
      <c r="K105" s="209" t="s">
        <v>142</v>
      </c>
      <c r="L105" s="46"/>
      <c r="M105" s="213" t="s">
        <v>19</v>
      </c>
      <c r="N105" s="214" t="s">
        <v>45</v>
      </c>
      <c r="O105" s="86"/>
      <c r="P105" s="215">
        <f>O105*H105</f>
        <v>0</v>
      </c>
      <c r="Q105" s="215">
        <v>0.00036000000000000002</v>
      </c>
      <c r="R105" s="215">
        <f>Q105*H105</f>
        <v>0.0014400000000000001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143</v>
      </c>
      <c r="AT105" s="217" t="s">
        <v>138</v>
      </c>
      <c r="AU105" s="217" t="s">
        <v>81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ROUND(I105*H105,1)</f>
        <v>0</v>
      </c>
      <c r="BL105" s="19" t="s">
        <v>143</v>
      </c>
      <c r="BM105" s="217" t="s">
        <v>181</v>
      </c>
    </row>
    <row r="106" s="2" customFormat="1" ht="14.4" customHeight="1">
      <c r="A106" s="40"/>
      <c r="B106" s="41"/>
      <c r="C106" s="207" t="s">
        <v>182</v>
      </c>
      <c r="D106" s="207" t="s">
        <v>138</v>
      </c>
      <c r="E106" s="208" t="s">
        <v>183</v>
      </c>
      <c r="F106" s="209" t="s">
        <v>184</v>
      </c>
      <c r="G106" s="210" t="s">
        <v>141</v>
      </c>
      <c r="H106" s="211">
        <v>52</v>
      </c>
      <c r="I106" s="212"/>
      <c r="J106" s="211">
        <f>ROUND(I106*H106,1)</f>
        <v>0</v>
      </c>
      <c r="K106" s="209" t="s">
        <v>142</v>
      </c>
      <c r="L106" s="46"/>
      <c r="M106" s="213" t="s">
        <v>19</v>
      </c>
      <c r="N106" s="214" t="s">
        <v>45</v>
      </c>
      <c r="O106" s="86"/>
      <c r="P106" s="215">
        <f>O106*H106</f>
        <v>0</v>
      </c>
      <c r="Q106" s="215">
        <v>3.0000000000000001E-05</v>
      </c>
      <c r="R106" s="215">
        <f>Q106*H106</f>
        <v>0.00156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143</v>
      </c>
      <c r="AT106" s="217" t="s">
        <v>138</v>
      </c>
      <c r="AU106" s="217" t="s">
        <v>81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ROUND(I106*H106,1)</f>
        <v>0</v>
      </c>
      <c r="BL106" s="19" t="s">
        <v>143</v>
      </c>
      <c r="BM106" s="217" t="s">
        <v>185</v>
      </c>
    </row>
    <row r="107" s="2" customFormat="1">
      <c r="A107" s="40"/>
      <c r="B107" s="41"/>
      <c r="C107" s="42"/>
      <c r="D107" s="221" t="s">
        <v>175</v>
      </c>
      <c r="E107" s="42"/>
      <c r="F107" s="242" t="s">
        <v>186</v>
      </c>
      <c r="G107" s="42"/>
      <c r="H107" s="42"/>
      <c r="I107" s="243"/>
      <c r="J107" s="42"/>
      <c r="K107" s="42"/>
      <c r="L107" s="46"/>
      <c r="M107" s="244"/>
      <c r="N107" s="24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175</v>
      </c>
      <c r="AU107" s="19" t="s">
        <v>81</v>
      </c>
    </row>
    <row r="108" s="2" customFormat="1" ht="14.4" customHeight="1">
      <c r="A108" s="40"/>
      <c r="B108" s="41"/>
      <c r="C108" s="207" t="s">
        <v>187</v>
      </c>
      <c r="D108" s="207" t="s">
        <v>138</v>
      </c>
      <c r="E108" s="208" t="s">
        <v>188</v>
      </c>
      <c r="F108" s="209" t="s">
        <v>189</v>
      </c>
      <c r="G108" s="210" t="s">
        <v>141</v>
      </c>
      <c r="H108" s="211">
        <v>4421</v>
      </c>
      <c r="I108" s="212"/>
      <c r="J108" s="211">
        <f>ROUND(I108*H108,1)</f>
        <v>0</v>
      </c>
      <c r="K108" s="209" t="s">
        <v>142</v>
      </c>
      <c r="L108" s="46"/>
      <c r="M108" s="213" t="s">
        <v>19</v>
      </c>
      <c r="N108" s="214" t="s">
        <v>45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143</v>
      </c>
      <c r="AT108" s="217" t="s">
        <v>138</v>
      </c>
      <c r="AU108" s="217" t="s">
        <v>81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ROUND(I108*H108,1)</f>
        <v>0</v>
      </c>
      <c r="BL108" s="19" t="s">
        <v>143</v>
      </c>
      <c r="BM108" s="217" t="s">
        <v>190</v>
      </c>
    </row>
    <row r="109" s="12" customFormat="1">
      <c r="A109" s="12"/>
      <c r="B109" s="219"/>
      <c r="C109" s="220"/>
      <c r="D109" s="221" t="s">
        <v>145</v>
      </c>
      <c r="E109" s="222" t="s">
        <v>19</v>
      </c>
      <c r="F109" s="223" t="s">
        <v>191</v>
      </c>
      <c r="G109" s="220"/>
      <c r="H109" s="224">
        <v>4616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0" t="s">
        <v>145</v>
      </c>
      <c r="AU109" s="230" t="s">
        <v>81</v>
      </c>
      <c r="AV109" s="12" t="s">
        <v>83</v>
      </c>
      <c r="AW109" s="12" t="s">
        <v>34</v>
      </c>
      <c r="AX109" s="12" t="s">
        <v>74</v>
      </c>
      <c r="AY109" s="230" t="s">
        <v>137</v>
      </c>
    </row>
    <row r="110" s="12" customFormat="1">
      <c r="A110" s="12"/>
      <c r="B110" s="219"/>
      <c r="C110" s="220"/>
      <c r="D110" s="221" t="s">
        <v>145</v>
      </c>
      <c r="E110" s="222" t="s">
        <v>19</v>
      </c>
      <c r="F110" s="223" t="s">
        <v>192</v>
      </c>
      <c r="G110" s="220"/>
      <c r="H110" s="224">
        <v>-195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0" t="s">
        <v>145</v>
      </c>
      <c r="AU110" s="230" t="s">
        <v>81</v>
      </c>
      <c r="AV110" s="12" t="s">
        <v>83</v>
      </c>
      <c r="AW110" s="12" t="s">
        <v>34</v>
      </c>
      <c r="AX110" s="12" t="s">
        <v>74</v>
      </c>
      <c r="AY110" s="230" t="s">
        <v>137</v>
      </c>
    </row>
    <row r="111" s="13" customFormat="1">
      <c r="A111" s="13"/>
      <c r="B111" s="231"/>
      <c r="C111" s="232"/>
      <c r="D111" s="221" t="s">
        <v>145</v>
      </c>
      <c r="E111" s="233" t="s">
        <v>19</v>
      </c>
      <c r="F111" s="234" t="s">
        <v>147</v>
      </c>
      <c r="G111" s="232"/>
      <c r="H111" s="235">
        <v>4421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145</v>
      </c>
      <c r="AU111" s="241" t="s">
        <v>81</v>
      </c>
      <c r="AV111" s="13" t="s">
        <v>143</v>
      </c>
      <c r="AW111" s="13" t="s">
        <v>34</v>
      </c>
      <c r="AX111" s="13" t="s">
        <v>81</v>
      </c>
      <c r="AY111" s="241" t="s">
        <v>137</v>
      </c>
    </row>
    <row r="112" s="2" customFormat="1" ht="24.15" customHeight="1">
      <c r="A112" s="40"/>
      <c r="B112" s="41"/>
      <c r="C112" s="207" t="s">
        <v>193</v>
      </c>
      <c r="D112" s="207" t="s">
        <v>138</v>
      </c>
      <c r="E112" s="208" t="s">
        <v>194</v>
      </c>
      <c r="F112" s="209" t="s">
        <v>195</v>
      </c>
      <c r="G112" s="210" t="s">
        <v>141</v>
      </c>
      <c r="H112" s="211">
        <v>4421</v>
      </c>
      <c r="I112" s="212"/>
      <c r="J112" s="211">
        <f>ROUND(I112*H112,1)</f>
        <v>0</v>
      </c>
      <c r="K112" s="209" t="s">
        <v>142</v>
      </c>
      <c r="L112" s="46"/>
      <c r="M112" s="213" t="s">
        <v>19</v>
      </c>
      <c r="N112" s="214" t="s">
        <v>45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143</v>
      </c>
      <c r="AT112" s="217" t="s">
        <v>138</v>
      </c>
      <c r="AU112" s="217" t="s">
        <v>81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ROUND(I112*H112,1)</f>
        <v>0</v>
      </c>
      <c r="BL112" s="19" t="s">
        <v>143</v>
      </c>
      <c r="BM112" s="217" t="s">
        <v>196</v>
      </c>
    </row>
    <row r="113" s="12" customFormat="1">
      <c r="A113" s="12"/>
      <c r="B113" s="219"/>
      <c r="C113" s="220"/>
      <c r="D113" s="221" t="s">
        <v>145</v>
      </c>
      <c r="E113" s="222" t="s">
        <v>19</v>
      </c>
      <c r="F113" s="223" t="s">
        <v>197</v>
      </c>
      <c r="G113" s="220"/>
      <c r="H113" s="224">
        <v>4421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30" t="s">
        <v>145</v>
      </c>
      <c r="AU113" s="230" t="s">
        <v>81</v>
      </c>
      <c r="AV113" s="12" t="s">
        <v>83</v>
      </c>
      <c r="AW113" s="12" t="s">
        <v>34</v>
      </c>
      <c r="AX113" s="12" t="s">
        <v>81</v>
      </c>
      <c r="AY113" s="230" t="s">
        <v>137</v>
      </c>
    </row>
    <row r="114" s="2" customFormat="1" ht="24.15" customHeight="1">
      <c r="A114" s="40"/>
      <c r="B114" s="41"/>
      <c r="C114" s="207" t="s">
        <v>198</v>
      </c>
      <c r="D114" s="207" t="s">
        <v>138</v>
      </c>
      <c r="E114" s="208" t="s">
        <v>199</v>
      </c>
      <c r="F114" s="209" t="s">
        <v>200</v>
      </c>
      <c r="G114" s="210" t="s">
        <v>201</v>
      </c>
      <c r="H114" s="211">
        <v>233.43000000000001</v>
      </c>
      <c r="I114" s="212"/>
      <c r="J114" s="211">
        <f>ROUND(I114*H114,1)</f>
        <v>0</v>
      </c>
      <c r="K114" s="209" t="s">
        <v>142</v>
      </c>
      <c r="L114" s="46"/>
      <c r="M114" s="213" t="s">
        <v>19</v>
      </c>
      <c r="N114" s="214" t="s">
        <v>45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143</v>
      </c>
      <c r="AT114" s="217" t="s">
        <v>138</v>
      </c>
      <c r="AU114" s="217" t="s">
        <v>81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ROUND(I114*H114,1)</f>
        <v>0</v>
      </c>
      <c r="BL114" s="19" t="s">
        <v>143</v>
      </c>
      <c r="BM114" s="217" t="s">
        <v>202</v>
      </c>
    </row>
    <row r="115" s="12" customFormat="1">
      <c r="A115" s="12"/>
      <c r="B115" s="219"/>
      <c r="C115" s="220"/>
      <c r="D115" s="221" t="s">
        <v>145</v>
      </c>
      <c r="E115" s="222" t="s">
        <v>19</v>
      </c>
      <c r="F115" s="223" t="s">
        <v>203</v>
      </c>
      <c r="G115" s="220"/>
      <c r="H115" s="224">
        <v>206.43000000000001</v>
      </c>
      <c r="I115" s="225"/>
      <c r="J115" s="220"/>
      <c r="K115" s="220"/>
      <c r="L115" s="226"/>
      <c r="M115" s="227"/>
      <c r="N115" s="228"/>
      <c r="O115" s="228"/>
      <c r="P115" s="228"/>
      <c r="Q115" s="228"/>
      <c r="R115" s="228"/>
      <c r="S115" s="228"/>
      <c r="T115" s="229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0" t="s">
        <v>145</v>
      </c>
      <c r="AU115" s="230" t="s">
        <v>81</v>
      </c>
      <c r="AV115" s="12" t="s">
        <v>83</v>
      </c>
      <c r="AW115" s="12" t="s">
        <v>34</v>
      </c>
      <c r="AX115" s="12" t="s">
        <v>74</v>
      </c>
      <c r="AY115" s="230" t="s">
        <v>137</v>
      </c>
    </row>
    <row r="116" s="12" customFormat="1">
      <c r="A116" s="12"/>
      <c r="B116" s="219"/>
      <c r="C116" s="220"/>
      <c r="D116" s="221" t="s">
        <v>145</v>
      </c>
      <c r="E116" s="222" t="s">
        <v>19</v>
      </c>
      <c r="F116" s="223" t="s">
        <v>204</v>
      </c>
      <c r="G116" s="220"/>
      <c r="H116" s="224">
        <v>27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30" t="s">
        <v>145</v>
      </c>
      <c r="AU116" s="230" t="s">
        <v>81</v>
      </c>
      <c r="AV116" s="12" t="s">
        <v>83</v>
      </c>
      <c r="AW116" s="12" t="s">
        <v>34</v>
      </c>
      <c r="AX116" s="12" t="s">
        <v>74</v>
      </c>
      <c r="AY116" s="230" t="s">
        <v>137</v>
      </c>
    </row>
    <row r="117" s="13" customFormat="1">
      <c r="A117" s="13"/>
      <c r="B117" s="231"/>
      <c r="C117" s="232"/>
      <c r="D117" s="221" t="s">
        <v>145</v>
      </c>
      <c r="E117" s="233" t="s">
        <v>19</v>
      </c>
      <c r="F117" s="234" t="s">
        <v>147</v>
      </c>
      <c r="G117" s="232"/>
      <c r="H117" s="235">
        <v>233.43000000000001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145</v>
      </c>
      <c r="AU117" s="241" t="s">
        <v>81</v>
      </c>
      <c r="AV117" s="13" t="s">
        <v>143</v>
      </c>
      <c r="AW117" s="13" t="s">
        <v>34</v>
      </c>
      <c r="AX117" s="13" t="s">
        <v>81</v>
      </c>
      <c r="AY117" s="241" t="s">
        <v>137</v>
      </c>
    </row>
    <row r="118" s="2" customFormat="1" ht="24.15" customHeight="1">
      <c r="A118" s="40"/>
      <c r="B118" s="41"/>
      <c r="C118" s="207" t="s">
        <v>205</v>
      </c>
      <c r="D118" s="207" t="s">
        <v>138</v>
      </c>
      <c r="E118" s="208" t="s">
        <v>206</v>
      </c>
      <c r="F118" s="209" t="s">
        <v>207</v>
      </c>
      <c r="G118" s="210" t="s">
        <v>201</v>
      </c>
      <c r="H118" s="211">
        <v>46.93</v>
      </c>
      <c r="I118" s="212"/>
      <c r="J118" s="211">
        <f>ROUND(I118*H118,1)</f>
        <v>0</v>
      </c>
      <c r="K118" s="209" t="s">
        <v>142</v>
      </c>
      <c r="L118" s="46"/>
      <c r="M118" s="213" t="s">
        <v>19</v>
      </c>
      <c r="N118" s="214" t="s">
        <v>45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143</v>
      </c>
      <c r="AT118" s="217" t="s">
        <v>138</v>
      </c>
      <c r="AU118" s="217" t="s">
        <v>81</v>
      </c>
      <c r="AY118" s="19" t="s">
        <v>137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ROUND(I118*H118,1)</f>
        <v>0</v>
      </c>
      <c r="BL118" s="19" t="s">
        <v>143</v>
      </c>
      <c r="BM118" s="217" t="s">
        <v>208</v>
      </c>
    </row>
    <row r="119" s="12" customFormat="1">
      <c r="A119" s="12"/>
      <c r="B119" s="219"/>
      <c r="C119" s="220"/>
      <c r="D119" s="221" t="s">
        <v>145</v>
      </c>
      <c r="E119" s="222" t="s">
        <v>19</v>
      </c>
      <c r="F119" s="223" t="s">
        <v>209</v>
      </c>
      <c r="G119" s="220"/>
      <c r="H119" s="224">
        <v>8.9299999999999997</v>
      </c>
      <c r="I119" s="225"/>
      <c r="J119" s="220"/>
      <c r="K119" s="220"/>
      <c r="L119" s="226"/>
      <c r="M119" s="227"/>
      <c r="N119" s="228"/>
      <c r="O119" s="228"/>
      <c r="P119" s="228"/>
      <c r="Q119" s="228"/>
      <c r="R119" s="228"/>
      <c r="S119" s="228"/>
      <c r="T119" s="229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0" t="s">
        <v>145</v>
      </c>
      <c r="AU119" s="230" t="s">
        <v>81</v>
      </c>
      <c r="AV119" s="12" t="s">
        <v>83</v>
      </c>
      <c r="AW119" s="12" t="s">
        <v>34</v>
      </c>
      <c r="AX119" s="12" t="s">
        <v>74</v>
      </c>
      <c r="AY119" s="230" t="s">
        <v>137</v>
      </c>
    </row>
    <row r="120" s="14" customFormat="1">
      <c r="A120" s="14"/>
      <c r="B120" s="246"/>
      <c r="C120" s="247"/>
      <c r="D120" s="221" t="s">
        <v>145</v>
      </c>
      <c r="E120" s="248" t="s">
        <v>19</v>
      </c>
      <c r="F120" s="249" t="s">
        <v>210</v>
      </c>
      <c r="G120" s="247"/>
      <c r="H120" s="250">
        <v>8.9299999999999997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145</v>
      </c>
      <c r="AU120" s="256" t="s">
        <v>81</v>
      </c>
      <c r="AV120" s="14" t="s">
        <v>152</v>
      </c>
      <c r="AW120" s="14" t="s">
        <v>34</v>
      </c>
      <c r="AX120" s="14" t="s">
        <v>74</v>
      </c>
      <c r="AY120" s="256" t="s">
        <v>137</v>
      </c>
    </row>
    <row r="121" s="12" customFormat="1">
      <c r="A121" s="12"/>
      <c r="B121" s="219"/>
      <c r="C121" s="220"/>
      <c r="D121" s="221" t="s">
        <v>145</v>
      </c>
      <c r="E121" s="222" t="s">
        <v>19</v>
      </c>
      <c r="F121" s="223" t="s">
        <v>211</v>
      </c>
      <c r="G121" s="220"/>
      <c r="H121" s="224">
        <v>38</v>
      </c>
      <c r="I121" s="225"/>
      <c r="J121" s="220"/>
      <c r="K121" s="220"/>
      <c r="L121" s="226"/>
      <c r="M121" s="227"/>
      <c r="N121" s="228"/>
      <c r="O121" s="228"/>
      <c r="P121" s="228"/>
      <c r="Q121" s="228"/>
      <c r="R121" s="228"/>
      <c r="S121" s="228"/>
      <c r="T121" s="229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0" t="s">
        <v>145</v>
      </c>
      <c r="AU121" s="230" t="s">
        <v>81</v>
      </c>
      <c r="AV121" s="12" t="s">
        <v>83</v>
      </c>
      <c r="AW121" s="12" t="s">
        <v>34</v>
      </c>
      <c r="AX121" s="12" t="s">
        <v>74</v>
      </c>
      <c r="AY121" s="230" t="s">
        <v>137</v>
      </c>
    </row>
    <row r="122" s="13" customFormat="1">
      <c r="A122" s="13"/>
      <c r="B122" s="231"/>
      <c r="C122" s="232"/>
      <c r="D122" s="221" t="s">
        <v>145</v>
      </c>
      <c r="E122" s="233" t="s">
        <v>19</v>
      </c>
      <c r="F122" s="234" t="s">
        <v>147</v>
      </c>
      <c r="G122" s="232"/>
      <c r="H122" s="235">
        <v>46.93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145</v>
      </c>
      <c r="AU122" s="241" t="s">
        <v>81</v>
      </c>
      <c r="AV122" s="13" t="s">
        <v>143</v>
      </c>
      <c r="AW122" s="13" t="s">
        <v>34</v>
      </c>
      <c r="AX122" s="13" t="s">
        <v>81</v>
      </c>
      <c r="AY122" s="241" t="s">
        <v>137</v>
      </c>
    </row>
    <row r="123" s="2" customFormat="1" ht="24.15" customHeight="1">
      <c r="A123" s="40"/>
      <c r="B123" s="41"/>
      <c r="C123" s="207" t="s">
        <v>9</v>
      </c>
      <c r="D123" s="207" t="s">
        <v>138</v>
      </c>
      <c r="E123" s="208" t="s">
        <v>212</v>
      </c>
      <c r="F123" s="209" t="s">
        <v>213</v>
      </c>
      <c r="G123" s="210" t="s">
        <v>201</v>
      </c>
      <c r="H123" s="211">
        <v>2571.3200000000002</v>
      </c>
      <c r="I123" s="212"/>
      <c r="J123" s="211">
        <f>ROUND(I123*H123,1)</f>
        <v>0</v>
      </c>
      <c r="K123" s="209" t="s">
        <v>142</v>
      </c>
      <c r="L123" s="46"/>
      <c r="M123" s="213" t="s">
        <v>19</v>
      </c>
      <c r="N123" s="214" t="s">
        <v>45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143</v>
      </c>
      <c r="AT123" s="217" t="s">
        <v>138</v>
      </c>
      <c r="AU123" s="217" t="s">
        <v>81</v>
      </c>
      <c r="AY123" s="19" t="s">
        <v>137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ROUND(I123*H123,1)</f>
        <v>0</v>
      </c>
      <c r="BL123" s="19" t="s">
        <v>143</v>
      </c>
      <c r="BM123" s="217" t="s">
        <v>214</v>
      </c>
    </row>
    <row r="124" s="15" customFormat="1">
      <c r="A124" s="15"/>
      <c r="B124" s="257"/>
      <c r="C124" s="258"/>
      <c r="D124" s="221" t="s">
        <v>145</v>
      </c>
      <c r="E124" s="259" t="s">
        <v>19</v>
      </c>
      <c r="F124" s="260" t="s">
        <v>215</v>
      </c>
      <c r="G124" s="258"/>
      <c r="H124" s="259" t="s">
        <v>19</v>
      </c>
      <c r="I124" s="261"/>
      <c r="J124" s="258"/>
      <c r="K124" s="258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145</v>
      </c>
      <c r="AU124" s="266" t="s">
        <v>81</v>
      </c>
      <c r="AV124" s="15" t="s">
        <v>81</v>
      </c>
      <c r="AW124" s="15" t="s">
        <v>34</v>
      </c>
      <c r="AX124" s="15" t="s">
        <v>74</v>
      </c>
      <c r="AY124" s="266" t="s">
        <v>137</v>
      </c>
    </row>
    <row r="125" s="12" customFormat="1">
      <c r="A125" s="12"/>
      <c r="B125" s="219"/>
      <c r="C125" s="220"/>
      <c r="D125" s="221" t="s">
        <v>145</v>
      </c>
      <c r="E125" s="222" t="s">
        <v>19</v>
      </c>
      <c r="F125" s="223" t="s">
        <v>216</v>
      </c>
      <c r="G125" s="220"/>
      <c r="H125" s="224">
        <v>72</v>
      </c>
      <c r="I125" s="225"/>
      <c r="J125" s="220"/>
      <c r="K125" s="220"/>
      <c r="L125" s="226"/>
      <c r="M125" s="227"/>
      <c r="N125" s="228"/>
      <c r="O125" s="228"/>
      <c r="P125" s="228"/>
      <c r="Q125" s="228"/>
      <c r="R125" s="228"/>
      <c r="S125" s="228"/>
      <c r="T125" s="22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0" t="s">
        <v>145</v>
      </c>
      <c r="AU125" s="230" t="s">
        <v>81</v>
      </c>
      <c r="AV125" s="12" t="s">
        <v>83</v>
      </c>
      <c r="AW125" s="12" t="s">
        <v>34</v>
      </c>
      <c r="AX125" s="12" t="s">
        <v>74</v>
      </c>
      <c r="AY125" s="230" t="s">
        <v>137</v>
      </c>
    </row>
    <row r="126" s="12" customFormat="1">
      <c r="A126" s="12"/>
      <c r="B126" s="219"/>
      <c r="C126" s="220"/>
      <c r="D126" s="221" t="s">
        <v>145</v>
      </c>
      <c r="E126" s="222" t="s">
        <v>19</v>
      </c>
      <c r="F126" s="223" t="s">
        <v>217</v>
      </c>
      <c r="G126" s="220"/>
      <c r="H126" s="224">
        <v>90</v>
      </c>
      <c r="I126" s="225"/>
      <c r="J126" s="220"/>
      <c r="K126" s="220"/>
      <c r="L126" s="226"/>
      <c r="M126" s="227"/>
      <c r="N126" s="228"/>
      <c r="O126" s="228"/>
      <c r="P126" s="228"/>
      <c r="Q126" s="228"/>
      <c r="R126" s="228"/>
      <c r="S126" s="228"/>
      <c r="T126" s="229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0" t="s">
        <v>145</v>
      </c>
      <c r="AU126" s="230" t="s">
        <v>81</v>
      </c>
      <c r="AV126" s="12" t="s">
        <v>83</v>
      </c>
      <c r="AW126" s="12" t="s">
        <v>34</v>
      </c>
      <c r="AX126" s="12" t="s">
        <v>74</v>
      </c>
      <c r="AY126" s="230" t="s">
        <v>137</v>
      </c>
    </row>
    <row r="127" s="12" customFormat="1">
      <c r="A127" s="12"/>
      <c r="B127" s="219"/>
      <c r="C127" s="220"/>
      <c r="D127" s="221" t="s">
        <v>145</v>
      </c>
      <c r="E127" s="222" t="s">
        <v>19</v>
      </c>
      <c r="F127" s="223" t="s">
        <v>218</v>
      </c>
      <c r="G127" s="220"/>
      <c r="H127" s="224">
        <v>85</v>
      </c>
      <c r="I127" s="225"/>
      <c r="J127" s="220"/>
      <c r="K127" s="220"/>
      <c r="L127" s="226"/>
      <c r="M127" s="227"/>
      <c r="N127" s="228"/>
      <c r="O127" s="228"/>
      <c r="P127" s="228"/>
      <c r="Q127" s="228"/>
      <c r="R127" s="228"/>
      <c r="S127" s="228"/>
      <c r="T127" s="229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0" t="s">
        <v>145</v>
      </c>
      <c r="AU127" s="230" t="s">
        <v>81</v>
      </c>
      <c r="AV127" s="12" t="s">
        <v>83</v>
      </c>
      <c r="AW127" s="12" t="s">
        <v>34</v>
      </c>
      <c r="AX127" s="12" t="s">
        <v>74</v>
      </c>
      <c r="AY127" s="230" t="s">
        <v>137</v>
      </c>
    </row>
    <row r="128" s="12" customFormat="1">
      <c r="A128" s="12"/>
      <c r="B128" s="219"/>
      <c r="C128" s="220"/>
      <c r="D128" s="221" t="s">
        <v>145</v>
      </c>
      <c r="E128" s="222" t="s">
        <v>19</v>
      </c>
      <c r="F128" s="223" t="s">
        <v>219</v>
      </c>
      <c r="G128" s="220"/>
      <c r="H128" s="224">
        <v>105</v>
      </c>
      <c r="I128" s="225"/>
      <c r="J128" s="220"/>
      <c r="K128" s="220"/>
      <c r="L128" s="226"/>
      <c r="M128" s="227"/>
      <c r="N128" s="228"/>
      <c r="O128" s="228"/>
      <c r="P128" s="228"/>
      <c r="Q128" s="228"/>
      <c r="R128" s="228"/>
      <c r="S128" s="228"/>
      <c r="T128" s="229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0" t="s">
        <v>145</v>
      </c>
      <c r="AU128" s="230" t="s">
        <v>81</v>
      </c>
      <c r="AV128" s="12" t="s">
        <v>83</v>
      </c>
      <c r="AW128" s="12" t="s">
        <v>34</v>
      </c>
      <c r="AX128" s="12" t="s">
        <v>74</v>
      </c>
      <c r="AY128" s="230" t="s">
        <v>137</v>
      </c>
    </row>
    <row r="129" s="12" customFormat="1">
      <c r="A129" s="12"/>
      <c r="B129" s="219"/>
      <c r="C129" s="220"/>
      <c r="D129" s="221" t="s">
        <v>145</v>
      </c>
      <c r="E129" s="222" t="s">
        <v>19</v>
      </c>
      <c r="F129" s="223" t="s">
        <v>220</v>
      </c>
      <c r="G129" s="220"/>
      <c r="H129" s="224">
        <v>70</v>
      </c>
      <c r="I129" s="225"/>
      <c r="J129" s="220"/>
      <c r="K129" s="220"/>
      <c r="L129" s="226"/>
      <c r="M129" s="227"/>
      <c r="N129" s="228"/>
      <c r="O129" s="228"/>
      <c r="P129" s="228"/>
      <c r="Q129" s="228"/>
      <c r="R129" s="228"/>
      <c r="S129" s="228"/>
      <c r="T129" s="229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0" t="s">
        <v>145</v>
      </c>
      <c r="AU129" s="230" t="s">
        <v>81</v>
      </c>
      <c r="AV129" s="12" t="s">
        <v>83</v>
      </c>
      <c r="AW129" s="12" t="s">
        <v>34</v>
      </c>
      <c r="AX129" s="12" t="s">
        <v>74</v>
      </c>
      <c r="AY129" s="230" t="s">
        <v>137</v>
      </c>
    </row>
    <row r="130" s="12" customFormat="1">
      <c r="A130" s="12"/>
      <c r="B130" s="219"/>
      <c r="C130" s="220"/>
      <c r="D130" s="221" t="s">
        <v>145</v>
      </c>
      <c r="E130" s="222" t="s">
        <v>19</v>
      </c>
      <c r="F130" s="223" t="s">
        <v>221</v>
      </c>
      <c r="G130" s="220"/>
      <c r="H130" s="224">
        <v>80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0" t="s">
        <v>145</v>
      </c>
      <c r="AU130" s="230" t="s">
        <v>81</v>
      </c>
      <c r="AV130" s="12" t="s">
        <v>83</v>
      </c>
      <c r="AW130" s="12" t="s">
        <v>34</v>
      </c>
      <c r="AX130" s="12" t="s">
        <v>74</v>
      </c>
      <c r="AY130" s="230" t="s">
        <v>137</v>
      </c>
    </row>
    <row r="131" s="12" customFormat="1">
      <c r="A131" s="12"/>
      <c r="B131" s="219"/>
      <c r="C131" s="220"/>
      <c r="D131" s="221" t="s">
        <v>145</v>
      </c>
      <c r="E131" s="222" t="s">
        <v>19</v>
      </c>
      <c r="F131" s="223" t="s">
        <v>222</v>
      </c>
      <c r="G131" s="220"/>
      <c r="H131" s="224">
        <v>90</v>
      </c>
      <c r="I131" s="225"/>
      <c r="J131" s="220"/>
      <c r="K131" s="220"/>
      <c r="L131" s="226"/>
      <c r="M131" s="227"/>
      <c r="N131" s="228"/>
      <c r="O131" s="228"/>
      <c r="P131" s="228"/>
      <c r="Q131" s="228"/>
      <c r="R131" s="228"/>
      <c r="S131" s="228"/>
      <c r="T131" s="22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0" t="s">
        <v>145</v>
      </c>
      <c r="AU131" s="230" t="s">
        <v>81</v>
      </c>
      <c r="AV131" s="12" t="s">
        <v>83</v>
      </c>
      <c r="AW131" s="12" t="s">
        <v>34</v>
      </c>
      <c r="AX131" s="12" t="s">
        <v>74</v>
      </c>
      <c r="AY131" s="230" t="s">
        <v>137</v>
      </c>
    </row>
    <row r="132" s="12" customFormat="1">
      <c r="A132" s="12"/>
      <c r="B132" s="219"/>
      <c r="C132" s="220"/>
      <c r="D132" s="221" t="s">
        <v>145</v>
      </c>
      <c r="E132" s="222" t="s">
        <v>19</v>
      </c>
      <c r="F132" s="223" t="s">
        <v>223</v>
      </c>
      <c r="G132" s="220"/>
      <c r="H132" s="224">
        <v>90</v>
      </c>
      <c r="I132" s="225"/>
      <c r="J132" s="220"/>
      <c r="K132" s="220"/>
      <c r="L132" s="226"/>
      <c r="M132" s="227"/>
      <c r="N132" s="228"/>
      <c r="O132" s="228"/>
      <c r="P132" s="228"/>
      <c r="Q132" s="228"/>
      <c r="R132" s="228"/>
      <c r="S132" s="228"/>
      <c r="T132" s="22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0" t="s">
        <v>145</v>
      </c>
      <c r="AU132" s="230" t="s">
        <v>81</v>
      </c>
      <c r="AV132" s="12" t="s">
        <v>83</v>
      </c>
      <c r="AW132" s="12" t="s">
        <v>34</v>
      </c>
      <c r="AX132" s="12" t="s">
        <v>74</v>
      </c>
      <c r="AY132" s="230" t="s">
        <v>137</v>
      </c>
    </row>
    <row r="133" s="12" customFormat="1">
      <c r="A133" s="12"/>
      <c r="B133" s="219"/>
      <c r="C133" s="220"/>
      <c r="D133" s="221" t="s">
        <v>145</v>
      </c>
      <c r="E133" s="222" t="s">
        <v>19</v>
      </c>
      <c r="F133" s="223" t="s">
        <v>224</v>
      </c>
      <c r="G133" s="220"/>
      <c r="H133" s="224">
        <v>120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0" t="s">
        <v>145</v>
      </c>
      <c r="AU133" s="230" t="s">
        <v>81</v>
      </c>
      <c r="AV133" s="12" t="s">
        <v>83</v>
      </c>
      <c r="AW133" s="12" t="s">
        <v>34</v>
      </c>
      <c r="AX133" s="12" t="s">
        <v>74</v>
      </c>
      <c r="AY133" s="230" t="s">
        <v>137</v>
      </c>
    </row>
    <row r="134" s="12" customFormat="1">
      <c r="A134" s="12"/>
      <c r="B134" s="219"/>
      <c r="C134" s="220"/>
      <c r="D134" s="221" t="s">
        <v>145</v>
      </c>
      <c r="E134" s="222" t="s">
        <v>19</v>
      </c>
      <c r="F134" s="223" t="s">
        <v>225</v>
      </c>
      <c r="G134" s="220"/>
      <c r="H134" s="224">
        <v>68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0" t="s">
        <v>145</v>
      </c>
      <c r="AU134" s="230" t="s">
        <v>81</v>
      </c>
      <c r="AV134" s="12" t="s">
        <v>83</v>
      </c>
      <c r="AW134" s="12" t="s">
        <v>34</v>
      </c>
      <c r="AX134" s="12" t="s">
        <v>74</v>
      </c>
      <c r="AY134" s="230" t="s">
        <v>137</v>
      </c>
    </row>
    <row r="135" s="12" customFormat="1">
      <c r="A135" s="12"/>
      <c r="B135" s="219"/>
      <c r="C135" s="220"/>
      <c r="D135" s="221" t="s">
        <v>145</v>
      </c>
      <c r="E135" s="222" t="s">
        <v>19</v>
      </c>
      <c r="F135" s="223" t="s">
        <v>226</v>
      </c>
      <c r="G135" s="220"/>
      <c r="H135" s="224">
        <v>125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0" t="s">
        <v>145</v>
      </c>
      <c r="AU135" s="230" t="s">
        <v>81</v>
      </c>
      <c r="AV135" s="12" t="s">
        <v>83</v>
      </c>
      <c r="AW135" s="12" t="s">
        <v>34</v>
      </c>
      <c r="AX135" s="12" t="s">
        <v>74</v>
      </c>
      <c r="AY135" s="230" t="s">
        <v>137</v>
      </c>
    </row>
    <row r="136" s="12" customFormat="1">
      <c r="A136" s="12"/>
      <c r="B136" s="219"/>
      <c r="C136" s="220"/>
      <c r="D136" s="221" t="s">
        <v>145</v>
      </c>
      <c r="E136" s="222" t="s">
        <v>19</v>
      </c>
      <c r="F136" s="223" t="s">
        <v>227</v>
      </c>
      <c r="G136" s="220"/>
      <c r="H136" s="224">
        <v>102.59999999999999</v>
      </c>
      <c r="I136" s="225"/>
      <c r="J136" s="220"/>
      <c r="K136" s="220"/>
      <c r="L136" s="226"/>
      <c r="M136" s="227"/>
      <c r="N136" s="228"/>
      <c r="O136" s="228"/>
      <c r="P136" s="228"/>
      <c r="Q136" s="228"/>
      <c r="R136" s="228"/>
      <c r="S136" s="228"/>
      <c r="T136" s="22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0" t="s">
        <v>145</v>
      </c>
      <c r="AU136" s="230" t="s">
        <v>81</v>
      </c>
      <c r="AV136" s="12" t="s">
        <v>83</v>
      </c>
      <c r="AW136" s="12" t="s">
        <v>34</v>
      </c>
      <c r="AX136" s="12" t="s">
        <v>74</v>
      </c>
      <c r="AY136" s="230" t="s">
        <v>137</v>
      </c>
    </row>
    <row r="137" s="12" customFormat="1">
      <c r="A137" s="12"/>
      <c r="B137" s="219"/>
      <c r="C137" s="220"/>
      <c r="D137" s="221" t="s">
        <v>145</v>
      </c>
      <c r="E137" s="222" t="s">
        <v>19</v>
      </c>
      <c r="F137" s="223" t="s">
        <v>228</v>
      </c>
      <c r="G137" s="220"/>
      <c r="H137" s="224">
        <v>23.399999999999999</v>
      </c>
      <c r="I137" s="225"/>
      <c r="J137" s="220"/>
      <c r="K137" s="220"/>
      <c r="L137" s="226"/>
      <c r="M137" s="227"/>
      <c r="N137" s="228"/>
      <c r="O137" s="228"/>
      <c r="P137" s="228"/>
      <c r="Q137" s="228"/>
      <c r="R137" s="228"/>
      <c r="S137" s="228"/>
      <c r="T137" s="229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0" t="s">
        <v>145</v>
      </c>
      <c r="AU137" s="230" t="s">
        <v>81</v>
      </c>
      <c r="AV137" s="12" t="s">
        <v>83</v>
      </c>
      <c r="AW137" s="12" t="s">
        <v>34</v>
      </c>
      <c r="AX137" s="12" t="s">
        <v>74</v>
      </c>
      <c r="AY137" s="230" t="s">
        <v>137</v>
      </c>
    </row>
    <row r="138" s="14" customFormat="1">
      <c r="A138" s="14"/>
      <c r="B138" s="246"/>
      <c r="C138" s="247"/>
      <c r="D138" s="221" t="s">
        <v>145</v>
      </c>
      <c r="E138" s="248" t="s">
        <v>19</v>
      </c>
      <c r="F138" s="249" t="s">
        <v>210</v>
      </c>
      <c r="G138" s="247"/>
      <c r="H138" s="250">
        <v>1121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145</v>
      </c>
      <c r="AU138" s="256" t="s">
        <v>81</v>
      </c>
      <c r="AV138" s="14" t="s">
        <v>152</v>
      </c>
      <c r="AW138" s="14" t="s">
        <v>34</v>
      </c>
      <c r="AX138" s="14" t="s">
        <v>74</v>
      </c>
      <c r="AY138" s="256" t="s">
        <v>137</v>
      </c>
    </row>
    <row r="139" s="15" customFormat="1">
      <c r="A139" s="15"/>
      <c r="B139" s="257"/>
      <c r="C139" s="258"/>
      <c r="D139" s="221" t="s">
        <v>145</v>
      </c>
      <c r="E139" s="259" t="s">
        <v>19</v>
      </c>
      <c r="F139" s="260" t="s">
        <v>229</v>
      </c>
      <c r="G139" s="258"/>
      <c r="H139" s="259" t="s">
        <v>19</v>
      </c>
      <c r="I139" s="261"/>
      <c r="J139" s="258"/>
      <c r="K139" s="258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145</v>
      </c>
      <c r="AU139" s="266" t="s">
        <v>81</v>
      </c>
      <c r="AV139" s="15" t="s">
        <v>81</v>
      </c>
      <c r="AW139" s="15" t="s">
        <v>34</v>
      </c>
      <c r="AX139" s="15" t="s">
        <v>74</v>
      </c>
      <c r="AY139" s="266" t="s">
        <v>137</v>
      </c>
    </row>
    <row r="140" s="12" customFormat="1">
      <c r="A140" s="12"/>
      <c r="B140" s="219"/>
      <c r="C140" s="220"/>
      <c r="D140" s="221" t="s">
        <v>145</v>
      </c>
      <c r="E140" s="222" t="s">
        <v>19</v>
      </c>
      <c r="F140" s="223" t="s">
        <v>230</v>
      </c>
      <c r="G140" s="220"/>
      <c r="H140" s="224">
        <v>92.620000000000005</v>
      </c>
      <c r="I140" s="225"/>
      <c r="J140" s="220"/>
      <c r="K140" s="220"/>
      <c r="L140" s="226"/>
      <c r="M140" s="227"/>
      <c r="N140" s="228"/>
      <c r="O140" s="228"/>
      <c r="P140" s="228"/>
      <c r="Q140" s="228"/>
      <c r="R140" s="228"/>
      <c r="S140" s="228"/>
      <c r="T140" s="22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0" t="s">
        <v>145</v>
      </c>
      <c r="AU140" s="230" t="s">
        <v>81</v>
      </c>
      <c r="AV140" s="12" t="s">
        <v>83</v>
      </c>
      <c r="AW140" s="12" t="s">
        <v>34</v>
      </c>
      <c r="AX140" s="12" t="s">
        <v>74</v>
      </c>
      <c r="AY140" s="230" t="s">
        <v>137</v>
      </c>
    </row>
    <row r="141" s="14" customFormat="1">
      <c r="A141" s="14"/>
      <c r="B141" s="246"/>
      <c r="C141" s="247"/>
      <c r="D141" s="221" t="s">
        <v>145</v>
      </c>
      <c r="E141" s="248" t="s">
        <v>19</v>
      </c>
      <c r="F141" s="249" t="s">
        <v>210</v>
      </c>
      <c r="G141" s="247"/>
      <c r="H141" s="250">
        <v>92.620000000000005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145</v>
      </c>
      <c r="AU141" s="256" t="s">
        <v>81</v>
      </c>
      <c r="AV141" s="14" t="s">
        <v>152</v>
      </c>
      <c r="AW141" s="14" t="s">
        <v>34</v>
      </c>
      <c r="AX141" s="14" t="s">
        <v>74</v>
      </c>
      <c r="AY141" s="256" t="s">
        <v>137</v>
      </c>
    </row>
    <row r="142" s="15" customFormat="1">
      <c r="A142" s="15"/>
      <c r="B142" s="257"/>
      <c r="C142" s="258"/>
      <c r="D142" s="221" t="s">
        <v>145</v>
      </c>
      <c r="E142" s="259" t="s">
        <v>19</v>
      </c>
      <c r="F142" s="260" t="s">
        <v>231</v>
      </c>
      <c r="G142" s="258"/>
      <c r="H142" s="259" t="s">
        <v>19</v>
      </c>
      <c r="I142" s="261"/>
      <c r="J142" s="258"/>
      <c r="K142" s="258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145</v>
      </c>
      <c r="AU142" s="266" t="s">
        <v>81</v>
      </c>
      <c r="AV142" s="15" t="s">
        <v>81</v>
      </c>
      <c r="AW142" s="15" t="s">
        <v>34</v>
      </c>
      <c r="AX142" s="15" t="s">
        <v>74</v>
      </c>
      <c r="AY142" s="266" t="s">
        <v>137</v>
      </c>
    </row>
    <row r="143" s="12" customFormat="1">
      <c r="A143" s="12"/>
      <c r="B143" s="219"/>
      <c r="C143" s="220"/>
      <c r="D143" s="221" t="s">
        <v>145</v>
      </c>
      <c r="E143" s="222" t="s">
        <v>19</v>
      </c>
      <c r="F143" s="223" t="s">
        <v>232</v>
      </c>
      <c r="G143" s="220"/>
      <c r="H143" s="224">
        <v>1082.4000000000001</v>
      </c>
      <c r="I143" s="225"/>
      <c r="J143" s="220"/>
      <c r="K143" s="220"/>
      <c r="L143" s="226"/>
      <c r="M143" s="227"/>
      <c r="N143" s="228"/>
      <c r="O143" s="228"/>
      <c r="P143" s="228"/>
      <c r="Q143" s="228"/>
      <c r="R143" s="228"/>
      <c r="S143" s="228"/>
      <c r="T143" s="229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0" t="s">
        <v>145</v>
      </c>
      <c r="AU143" s="230" t="s">
        <v>81</v>
      </c>
      <c r="AV143" s="12" t="s">
        <v>83</v>
      </c>
      <c r="AW143" s="12" t="s">
        <v>34</v>
      </c>
      <c r="AX143" s="12" t="s">
        <v>74</v>
      </c>
      <c r="AY143" s="230" t="s">
        <v>137</v>
      </c>
    </row>
    <row r="144" s="12" customFormat="1">
      <c r="A144" s="12"/>
      <c r="B144" s="219"/>
      <c r="C144" s="220"/>
      <c r="D144" s="221" t="s">
        <v>145</v>
      </c>
      <c r="E144" s="222" t="s">
        <v>19</v>
      </c>
      <c r="F144" s="223" t="s">
        <v>233</v>
      </c>
      <c r="G144" s="220"/>
      <c r="H144" s="224">
        <v>127.74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0" t="s">
        <v>145</v>
      </c>
      <c r="AU144" s="230" t="s">
        <v>81</v>
      </c>
      <c r="AV144" s="12" t="s">
        <v>83</v>
      </c>
      <c r="AW144" s="12" t="s">
        <v>34</v>
      </c>
      <c r="AX144" s="12" t="s">
        <v>74</v>
      </c>
      <c r="AY144" s="230" t="s">
        <v>137</v>
      </c>
    </row>
    <row r="145" s="12" customFormat="1">
      <c r="A145" s="12"/>
      <c r="B145" s="219"/>
      <c r="C145" s="220"/>
      <c r="D145" s="221" t="s">
        <v>145</v>
      </c>
      <c r="E145" s="222" t="s">
        <v>19</v>
      </c>
      <c r="F145" s="223" t="s">
        <v>234</v>
      </c>
      <c r="G145" s="220"/>
      <c r="H145" s="224">
        <v>86.159999999999997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0" t="s">
        <v>145</v>
      </c>
      <c r="AU145" s="230" t="s">
        <v>81</v>
      </c>
      <c r="AV145" s="12" t="s">
        <v>83</v>
      </c>
      <c r="AW145" s="12" t="s">
        <v>34</v>
      </c>
      <c r="AX145" s="12" t="s">
        <v>74</v>
      </c>
      <c r="AY145" s="230" t="s">
        <v>137</v>
      </c>
    </row>
    <row r="146" s="12" customFormat="1">
      <c r="A146" s="12"/>
      <c r="B146" s="219"/>
      <c r="C146" s="220"/>
      <c r="D146" s="221" t="s">
        <v>145</v>
      </c>
      <c r="E146" s="222" t="s">
        <v>19</v>
      </c>
      <c r="F146" s="223" t="s">
        <v>235</v>
      </c>
      <c r="G146" s="220"/>
      <c r="H146" s="224">
        <v>-38.600000000000001</v>
      </c>
      <c r="I146" s="225"/>
      <c r="J146" s="220"/>
      <c r="K146" s="220"/>
      <c r="L146" s="226"/>
      <c r="M146" s="227"/>
      <c r="N146" s="228"/>
      <c r="O146" s="228"/>
      <c r="P146" s="228"/>
      <c r="Q146" s="228"/>
      <c r="R146" s="228"/>
      <c r="S146" s="228"/>
      <c r="T146" s="22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0" t="s">
        <v>145</v>
      </c>
      <c r="AU146" s="230" t="s">
        <v>81</v>
      </c>
      <c r="AV146" s="12" t="s">
        <v>83</v>
      </c>
      <c r="AW146" s="12" t="s">
        <v>34</v>
      </c>
      <c r="AX146" s="12" t="s">
        <v>74</v>
      </c>
      <c r="AY146" s="230" t="s">
        <v>137</v>
      </c>
    </row>
    <row r="147" s="14" customFormat="1">
      <c r="A147" s="14"/>
      <c r="B147" s="246"/>
      <c r="C147" s="247"/>
      <c r="D147" s="221" t="s">
        <v>145</v>
      </c>
      <c r="E147" s="248" t="s">
        <v>19</v>
      </c>
      <c r="F147" s="249" t="s">
        <v>210</v>
      </c>
      <c r="G147" s="247"/>
      <c r="H147" s="250">
        <v>1257.7000000000001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145</v>
      </c>
      <c r="AU147" s="256" t="s">
        <v>81</v>
      </c>
      <c r="AV147" s="14" t="s">
        <v>152</v>
      </c>
      <c r="AW147" s="14" t="s">
        <v>34</v>
      </c>
      <c r="AX147" s="14" t="s">
        <v>74</v>
      </c>
      <c r="AY147" s="256" t="s">
        <v>137</v>
      </c>
    </row>
    <row r="148" s="12" customFormat="1">
      <c r="A148" s="12"/>
      <c r="B148" s="219"/>
      <c r="C148" s="220"/>
      <c r="D148" s="221" t="s">
        <v>145</v>
      </c>
      <c r="E148" s="222" t="s">
        <v>19</v>
      </c>
      <c r="F148" s="223" t="s">
        <v>236</v>
      </c>
      <c r="G148" s="220"/>
      <c r="H148" s="224">
        <v>100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0" t="s">
        <v>145</v>
      </c>
      <c r="AU148" s="230" t="s">
        <v>81</v>
      </c>
      <c r="AV148" s="12" t="s">
        <v>83</v>
      </c>
      <c r="AW148" s="12" t="s">
        <v>34</v>
      </c>
      <c r="AX148" s="12" t="s">
        <v>74</v>
      </c>
      <c r="AY148" s="230" t="s">
        <v>137</v>
      </c>
    </row>
    <row r="149" s="13" customFormat="1">
      <c r="A149" s="13"/>
      <c r="B149" s="231"/>
      <c r="C149" s="232"/>
      <c r="D149" s="221" t="s">
        <v>145</v>
      </c>
      <c r="E149" s="233" t="s">
        <v>19</v>
      </c>
      <c r="F149" s="234" t="s">
        <v>147</v>
      </c>
      <c r="G149" s="232"/>
      <c r="H149" s="235">
        <v>2571.3200000000002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145</v>
      </c>
      <c r="AU149" s="241" t="s">
        <v>81</v>
      </c>
      <c r="AV149" s="13" t="s">
        <v>143</v>
      </c>
      <c r="AW149" s="13" t="s">
        <v>34</v>
      </c>
      <c r="AX149" s="13" t="s">
        <v>81</v>
      </c>
      <c r="AY149" s="241" t="s">
        <v>137</v>
      </c>
    </row>
    <row r="150" s="2" customFormat="1" ht="37.8" customHeight="1">
      <c r="A150" s="40"/>
      <c r="B150" s="41"/>
      <c r="C150" s="207" t="s">
        <v>237</v>
      </c>
      <c r="D150" s="207" t="s">
        <v>138</v>
      </c>
      <c r="E150" s="208" t="s">
        <v>238</v>
      </c>
      <c r="F150" s="209" t="s">
        <v>239</v>
      </c>
      <c r="G150" s="210" t="s">
        <v>201</v>
      </c>
      <c r="H150" s="211">
        <v>5.1500000000000004</v>
      </c>
      <c r="I150" s="212"/>
      <c r="J150" s="211">
        <f>ROUND(I150*H150,1)</f>
        <v>0</v>
      </c>
      <c r="K150" s="209" t="s">
        <v>142</v>
      </c>
      <c r="L150" s="46"/>
      <c r="M150" s="213" t="s">
        <v>19</v>
      </c>
      <c r="N150" s="214" t="s">
        <v>45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143</v>
      </c>
      <c r="AT150" s="217" t="s">
        <v>138</v>
      </c>
      <c r="AU150" s="217" t="s">
        <v>81</v>
      </c>
      <c r="AY150" s="19" t="s">
        <v>137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ROUND(I150*H150,1)</f>
        <v>0</v>
      </c>
      <c r="BL150" s="19" t="s">
        <v>143</v>
      </c>
      <c r="BM150" s="217" t="s">
        <v>240</v>
      </c>
    </row>
    <row r="151" s="12" customFormat="1">
      <c r="A151" s="12"/>
      <c r="B151" s="219"/>
      <c r="C151" s="220"/>
      <c r="D151" s="221" t="s">
        <v>145</v>
      </c>
      <c r="E151" s="222" t="s">
        <v>19</v>
      </c>
      <c r="F151" s="223" t="s">
        <v>241</v>
      </c>
      <c r="G151" s="220"/>
      <c r="H151" s="224">
        <v>5.1500000000000004</v>
      </c>
      <c r="I151" s="225"/>
      <c r="J151" s="220"/>
      <c r="K151" s="220"/>
      <c r="L151" s="226"/>
      <c r="M151" s="227"/>
      <c r="N151" s="228"/>
      <c r="O151" s="228"/>
      <c r="P151" s="228"/>
      <c r="Q151" s="228"/>
      <c r="R151" s="228"/>
      <c r="S151" s="228"/>
      <c r="T151" s="229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0" t="s">
        <v>145</v>
      </c>
      <c r="AU151" s="230" t="s">
        <v>81</v>
      </c>
      <c r="AV151" s="12" t="s">
        <v>83</v>
      </c>
      <c r="AW151" s="12" t="s">
        <v>34</v>
      </c>
      <c r="AX151" s="12" t="s">
        <v>81</v>
      </c>
      <c r="AY151" s="230" t="s">
        <v>137</v>
      </c>
    </row>
    <row r="152" s="2" customFormat="1" ht="14.4" customHeight="1">
      <c r="A152" s="40"/>
      <c r="B152" s="41"/>
      <c r="C152" s="267" t="s">
        <v>242</v>
      </c>
      <c r="D152" s="267" t="s">
        <v>243</v>
      </c>
      <c r="E152" s="268" t="s">
        <v>244</v>
      </c>
      <c r="F152" s="269" t="s">
        <v>245</v>
      </c>
      <c r="G152" s="270" t="s">
        <v>246</v>
      </c>
      <c r="H152" s="271">
        <v>10.300000000000001</v>
      </c>
      <c r="I152" s="272"/>
      <c r="J152" s="271">
        <f>ROUND(I152*H152,1)</f>
        <v>0</v>
      </c>
      <c r="K152" s="269" t="s">
        <v>142</v>
      </c>
      <c r="L152" s="273"/>
      <c r="M152" s="274" t="s">
        <v>19</v>
      </c>
      <c r="N152" s="275" t="s">
        <v>45</v>
      </c>
      <c r="O152" s="86"/>
      <c r="P152" s="215">
        <f>O152*H152</f>
        <v>0</v>
      </c>
      <c r="Q152" s="215">
        <v>1</v>
      </c>
      <c r="R152" s="215">
        <f>Q152*H152</f>
        <v>10.300000000000001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171</v>
      </c>
      <c r="AT152" s="217" t="s">
        <v>243</v>
      </c>
      <c r="AU152" s="217" t="s">
        <v>81</v>
      </c>
      <c r="AY152" s="19" t="s">
        <v>137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ROUND(I152*H152,1)</f>
        <v>0</v>
      </c>
      <c r="BL152" s="19" t="s">
        <v>143</v>
      </c>
      <c r="BM152" s="217" t="s">
        <v>247</v>
      </c>
    </row>
    <row r="153" s="12" customFormat="1">
      <c r="A153" s="12"/>
      <c r="B153" s="219"/>
      <c r="C153" s="220"/>
      <c r="D153" s="221" t="s">
        <v>145</v>
      </c>
      <c r="E153" s="222" t="s">
        <v>19</v>
      </c>
      <c r="F153" s="223" t="s">
        <v>248</v>
      </c>
      <c r="G153" s="220"/>
      <c r="H153" s="224">
        <v>10.300000000000001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0" t="s">
        <v>145</v>
      </c>
      <c r="AU153" s="230" t="s">
        <v>81</v>
      </c>
      <c r="AV153" s="12" t="s">
        <v>83</v>
      </c>
      <c r="AW153" s="12" t="s">
        <v>34</v>
      </c>
      <c r="AX153" s="12" t="s">
        <v>81</v>
      </c>
      <c r="AY153" s="230" t="s">
        <v>137</v>
      </c>
    </row>
    <row r="154" s="2" customFormat="1" ht="24.15" customHeight="1">
      <c r="A154" s="40"/>
      <c r="B154" s="41"/>
      <c r="C154" s="207" t="s">
        <v>249</v>
      </c>
      <c r="D154" s="207" t="s">
        <v>138</v>
      </c>
      <c r="E154" s="208" t="s">
        <v>250</v>
      </c>
      <c r="F154" s="209" t="s">
        <v>251</v>
      </c>
      <c r="G154" s="210" t="s">
        <v>201</v>
      </c>
      <c r="H154" s="211">
        <v>137.87000000000001</v>
      </c>
      <c r="I154" s="212"/>
      <c r="J154" s="211">
        <f>ROUND(I154*H154,1)</f>
        <v>0</v>
      </c>
      <c r="K154" s="209" t="s">
        <v>142</v>
      </c>
      <c r="L154" s="46"/>
      <c r="M154" s="213" t="s">
        <v>19</v>
      </c>
      <c r="N154" s="214" t="s">
        <v>45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143</v>
      </c>
      <c r="AT154" s="217" t="s">
        <v>138</v>
      </c>
      <c r="AU154" s="217" t="s">
        <v>81</v>
      </c>
      <c r="AY154" s="19" t="s">
        <v>137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ROUND(I154*H154,1)</f>
        <v>0</v>
      </c>
      <c r="BL154" s="19" t="s">
        <v>143</v>
      </c>
      <c r="BM154" s="217" t="s">
        <v>252</v>
      </c>
    </row>
    <row r="155" s="12" customFormat="1">
      <c r="A155" s="12"/>
      <c r="B155" s="219"/>
      <c r="C155" s="220"/>
      <c r="D155" s="221" t="s">
        <v>145</v>
      </c>
      <c r="E155" s="222" t="s">
        <v>19</v>
      </c>
      <c r="F155" s="223" t="s">
        <v>253</v>
      </c>
      <c r="G155" s="220"/>
      <c r="H155" s="224">
        <v>63.869999999999997</v>
      </c>
      <c r="I155" s="225"/>
      <c r="J155" s="220"/>
      <c r="K155" s="220"/>
      <c r="L155" s="226"/>
      <c r="M155" s="227"/>
      <c r="N155" s="228"/>
      <c r="O155" s="228"/>
      <c r="P155" s="228"/>
      <c r="Q155" s="228"/>
      <c r="R155" s="228"/>
      <c r="S155" s="228"/>
      <c r="T155" s="229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0" t="s">
        <v>145</v>
      </c>
      <c r="AU155" s="230" t="s">
        <v>81</v>
      </c>
      <c r="AV155" s="12" t="s">
        <v>83</v>
      </c>
      <c r="AW155" s="12" t="s">
        <v>34</v>
      </c>
      <c r="AX155" s="12" t="s">
        <v>74</v>
      </c>
      <c r="AY155" s="230" t="s">
        <v>137</v>
      </c>
    </row>
    <row r="156" s="12" customFormat="1">
      <c r="A156" s="12"/>
      <c r="B156" s="219"/>
      <c r="C156" s="220"/>
      <c r="D156" s="221" t="s">
        <v>145</v>
      </c>
      <c r="E156" s="222" t="s">
        <v>19</v>
      </c>
      <c r="F156" s="223" t="s">
        <v>211</v>
      </c>
      <c r="G156" s="220"/>
      <c r="H156" s="224">
        <v>38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0" t="s">
        <v>145</v>
      </c>
      <c r="AU156" s="230" t="s">
        <v>81</v>
      </c>
      <c r="AV156" s="12" t="s">
        <v>83</v>
      </c>
      <c r="AW156" s="12" t="s">
        <v>34</v>
      </c>
      <c r="AX156" s="12" t="s">
        <v>74</v>
      </c>
      <c r="AY156" s="230" t="s">
        <v>137</v>
      </c>
    </row>
    <row r="157" s="12" customFormat="1">
      <c r="A157" s="12"/>
      <c r="B157" s="219"/>
      <c r="C157" s="220"/>
      <c r="D157" s="221" t="s">
        <v>145</v>
      </c>
      <c r="E157" s="222" t="s">
        <v>19</v>
      </c>
      <c r="F157" s="223" t="s">
        <v>254</v>
      </c>
      <c r="G157" s="220"/>
      <c r="H157" s="224">
        <v>36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0" t="s">
        <v>145</v>
      </c>
      <c r="AU157" s="230" t="s">
        <v>81</v>
      </c>
      <c r="AV157" s="12" t="s">
        <v>83</v>
      </c>
      <c r="AW157" s="12" t="s">
        <v>34</v>
      </c>
      <c r="AX157" s="12" t="s">
        <v>74</v>
      </c>
      <c r="AY157" s="230" t="s">
        <v>137</v>
      </c>
    </row>
    <row r="158" s="13" customFormat="1">
      <c r="A158" s="13"/>
      <c r="B158" s="231"/>
      <c r="C158" s="232"/>
      <c r="D158" s="221" t="s">
        <v>145</v>
      </c>
      <c r="E158" s="233" t="s">
        <v>19</v>
      </c>
      <c r="F158" s="234" t="s">
        <v>147</v>
      </c>
      <c r="G158" s="232"/>
      <c r="H158" s="235">
        <v>137.87000000000001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145</v>
      </c>
      <c r="AU158" s="241" t="s">
        <v>81</v>
      </c>
      <c r="AV158" s="13" t="s">
        <v>143</v>
      </c>
      <c r="AW158" s="13" t="s">
        <v>34</v>
      </c>
      <c r="AX158" s="13" t="s">
        <v>81</v>
      </c>
      <c r="AY158" s="241" t="s">
        <v>137</v>
      </c>
    </row>
    <row r="159" s="2" customFormat="1" ht="14.4" customHeight="1">
      <c r="A159" s="40"/>
      <c r="B159" s="41"/>
      <c r="C159" s="267" t="s">
        <v>255</v>
      </c>
      <c r="D159" s="267" t="s">
        <v>243</v>
      </c>
      <c r="E159" s="268" t="s">
        <v>256</v>
      </c>
      <c r="F159" s="269" t="s">
        <v>257</v>
      </c>
      <c r="G159" s="270" t="s">
        <v>246</v>
      </c>
      <c r="H159" s="271">
        <v>76</v>
      </c>
      <c r="I159" s="272"/>
      <c r="J159" s="271">
        <f>ROUND(I159*H159,1)</f>
        <v>0</v>
      </c>
      <c r="K159" s="269" t="s">
        <v>19</v>
      </c>
      <c r="L159" s="273"/>
      <c r="M159" s="274" t="s">
        <v>19</v>
      </c>
      <c r="N159" s="275" t="s">
        <v>45</v>
      </c>
      <c r="O159" s="86"/>
      <c r="P159" s="215">
        <f>O159*H159</f>
        <v>0</v>
      </c>
      <c r="Q159" s="215">
        <v>1</v>
      </c>
      <c r="R159" s="215">
        <f>Q159*H159</f>
        <v>76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258</v>
      </c>
      <c r="AT159" s="217" t="s">
        <v>243</v>
      </c>
      <c r="AU159" s="217" t="s">
        <v>81</v>
      </c>
      <c r="AY159" s="19" t="s">
        <v>137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ROUND(I159*H159,1)</f>
        <v>0</v>
      </c>
      <c r="BL159" s="19" t="s">
        <v>258</v>
      </c>
      <c r="BM159" s="217" t="s">
        <v>259</v>
      </c>
    </row>
    <row r="160" s="12" customFormat="1">
      <c r="A160" s="12"/>
      <c r="B160" s="219"/>
      <c r="C160" s="220"/>
      <c r="D160" s="221" t="s">
        <v>145</v>
      </c>
      <c r="E160" s="222" t="s">
        <v>19</v>
      </c>
      <c r="F160" s="223" t="s">
        <v>260</v>
      </c>
      <c r="G160" s="220"/>
      <c r="H160" s="224">
        <v>76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0" t="s">
        <v>145</v>
      </c>
      <c r="AU160" s="230" t="s">
        <v>81</v>
      </c>
      <c r="AV160" s="12" t="s">
        <v>83</v>
      </c>
      <c r="AW160" s="12" t="s">
        <v>34</v>
      </c>
      <c r="AX160" s="12" t="s">
        <v>81</v>
      </c>
      <c r="AY160" s="230" t="s">
        <v>137</v>
      </c>
    </row>
    <row r="161" s="2" customFormat="1" ht="14.4" customHeight="1">
      <c r="A161" s="40"/>
      <c r="B161" s="41"/>
      <c r="C161" s="207" t="s">
        <v>261</v>
      </c>
      <c r="D161" s="207" t="s">
        <v>138</v>
      </c>
      <c r="E161" s="208" t="s">
        <v>262</v>
      </c>
      <c r="F161" s="209" t="s">
        <v>263</v>
      </c>
      <c r="G161" s="210" t="s">
        <v>141</v>
      </c>
      <c r="H161" s="211">
        <v>6288.5200000000004</v>
      </c>
      <c r="I161" s="212"/>
      <c r="J161" s="211">
        <f>ROUND(I161*H161,1)</f>
        <v>0</v>
      </c>
      <c r="K161" s="209" t="s">
        <v>142</v>
      </c>
      <c r="L161" s="46"/>
      <c r="M161" s="213" t="s">
        <v>19</v>
      </c>
      <c r="N161" s="214" t="s">
        <v>45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143</v>
      </c>
      <c r="AT161" s="217" t="s">
        <v>138</v>
      </c>
      <c r="AU161" s="217" t="s">
        <v>81</v>
      </c>
      <c r="AY161" s="19" t="s">
        <v>137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ROUND(I161*H161,1)</f>
        <v>0</v>
      </c>
      <c r="BL161" s="19" t="s">
        <v>143</v>
      </c>
      <c r="BM161" s="217" t="s">
        <v>264</v>
      </c>
    </row>
    <row r="162" s="15" customFormat="1">
      <c r="A162" s="15"/>
      <c r="B162" s="257"/>
      <c r="C162" s="258"/>
      <c r="D162" s="221" t="s">
        <v>145</v>
      </c>
      <c r="E162" s="259" t="s">
        <v>19</v>
      </c>
      <c r="F162" s="260" t="s">
        <v>265</v>
      </c>
      <c r="G162" s="258"/>
      <c r="H162" s="259" t="s">
        <v>19</v>
      </c>
      <c r="I162" s="261"/>
      <c r="J162" s="258"/>
      <c r="K162" s="258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145</v>
      </c>
      <c r="AU162" s="266" t="s">
        <v>81</v>
      </c>
      <c r="AV162" s="15" t="s">
        <v>81</v>
      </c>
      <c r="AW162" s="15" t="s">
        <v>34</v>
      </c>
      <c r="AX162" s="15" t="s">
        <v>74</v>
      </c>
      <c r="AY162" s="266" t="s">
        <v>137</v>
      </c>
    </row>
    <row r="163" s="12" customFormat="1">
      <c r="A163" s="12"/>
      <c r="B163" s="219"/>
      <c r="C163" s="220"/>
      <c r="D163" s="221" t="s">
        <v>145</v>
      </c>
      <c r="E163" s="222" t="s">
        <v>19</v>
      </c>
      <c r="F163" s="223" t="s">
        <v>266</v>
      </c>
      <c r="G163" s="220"/>
      <c r="H163" s="224">
        <v>2706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0" t="s">
        <v>145</v>
      </c>
      <c r="AU163" s="230" t="s">
        <v>81</v>
      </c>
      <c r="AV163" s="12" t="s">
        <v>83</v>
      </c>
      <c r="AW163" s="12" t="s">
        <v>34</v>
      </c>
      <c r="AX163" s="12" t="s">
        <v>74</v>
      </c>
      <c r="AY163" s="230" t="s">
        <v>137</v>
      </c>
    </row>
    <row r="164" s="12" customFormat="1">
      <c r="A164" s="12"/>
      <c r="B164" s="219"/>
      <c r="C164" s="220"/>
      <c r="D164" s="221" t="s">
        <v>145</v>
      </c>
      <c r="E164" s="222" t="s">
        <v>19</v>
      </c>
      <c r="F164" s="223" t="s">
        <v>267</v>
      </c>
      <c r="G164" s="220"/>
      <c r="H164" s="224">
        <v>319.36000000000001</v>
      </c>
      <c r="I164" s="225"/>
      <c r="J164" s="220"/>
      <c r="K164" s="220"/>
      <c r="L164" s="226"/>
      <c r="M164" s="227"/>
      <c r="N164" s="228"/>
      <c r="O164" s="228"/>
      <c r="P164" s="228"/>
      <c r="Q164" s="228"/>
      <c r="R164" s="228"/>
      <c r="S164" s="228"/>
      <c r="T164" s="229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0" t="s">
        <v>145</v>
      </c>
      <c r="AU164" s="230" t="s">
        <v>81</v>
      </c>
      <c r="AV164" s="12" t="s">
        <v>83</v>
      </c>
      <c r="AW164" s="12" t="s">
        <v>34</v>
      </c>
      <c r="AX164" s="12" t="s">
        <v>74</v>
      </c>
      <c r="AY164" s="230" t="s">
        <v>137</v>
      </c>
    </row>
    <row r="165" s="12" customFormat="1">
      <c r="A165" s="12"/>
      <c r="B165" s="219"/>
      <c r="C165" s="220"/>
      <c r="D165" s="221" t="s">
        <v>145</v>
      </c>
      <c r="E165" s="222" t="s">
        <v>19</v>
      </c>
      <c r="F165" s="223" t="s">
        <v>268</v>
      </c>
      <c r="G165" s="220"/>
      <c r="H165" s="224">
        <v>215.40000000000001</v>
      </c>
      <c r="I165" s="225"/>
      <c r="J165" s="220"/>
      <c r="K165" s="220"/>
      <c r="L165" s="226"/>
      <c r="M165" s="227"/>
      <c r="N165" s="228"/>
      <c r="O165" s="228"/>
      <c r="P165" s="228"/>
      <c r="Q165" s="228"/>
      <c r="R165" s="228"/>
      <c r="S165" s="228"/>
      <c r="T165" s="229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0" t="s">
        <v>145</v>
      </c>
      <c r="AU165" s="230" t="s">
        <v>81</v>
      </c>
      <c r="AV165" s="12" t="s">
        <v>83</v>
      </c>
      <c r="AW165" s="12" t="s">
        <v>34</v>
      </c>
      <c r="AX165" s="12" t="s">
        <v>74</v>
      </c>
      <c r="AY165" s="230" t="s">
        <v>137</v>
      </c>
    </row>
    <row r="166" s="12" customFormat="1">
      <c r="A166" s="12"/>
      <c r="B166" s="219"/>
      <c r="C166" s="220"/>
      <c r="D166" s="221" t="s">
        <v>145</v>
      </c>
      <c r="E166" s="222" t="s">
        <v>19</v>
      </c>
      <c r="F166" s="223" t="s">
        <v>269</v>
      </c>
      <c r="G166" s="220"/>
      <c r="H166" s="224">
        <v>-96.5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0" t="s">
        <v>145</v>
      </c>
      <c r="AU166" s="230" t="s">
        <v>81</v>
      </c>
      <c r="AV166" s="12" t="s">
        <v>83</v>
      </c>
      <c r="AW166" s="12" t="s">
        <v>34</v>
      </c>
      <c r="AX166" s="12" t="s">
        <v>74</v>
      </c>
      <c r="AY166" s="230" t="s">
        <v>137</v>
      </c>
    </row>
    <row r="167" s="14" customFormat="1">
      <c r="A167" s="14"/>
      <c r="B167" s="246"/>
      <c r="C167" s="247"/>
      <c r="D167" s="221" t="s">
        <v>145</v>
      </c>
      <c r="E167" s="248" t="s">
        <v>19</v>
      </c>
      <c r="F167" s="249" t="s">
        <v>210</v>
      </c>
      <c r="G167" s="247"/>
      <c r="H167" s="250">
        <v>3144.2600000000002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145</v>
      </c>
      <c r="AU167" s="256" t="s">
        <v>81</v>
      </c>
      <c r="AV167" s="14" t="s">
        <v>152</v>
      </c>
      <c r="AW167" s="14" t="s">
        <v>34</v>
      </c>
      <c r="AX167" s="14" t="s">
        <v>74</v>
      </c>
      <c r="AY167" s="256" t="s">
        <v>137</v>
      </c>
    </row>
    <row r="168" s="15" customFormat="1">
      <c r="A168" s="15"/>
      <c r="B168" s="257"/>
      <c r="C168" s="258"/>
      <c r="D168" s="221" t="s">
        <v>145</v>
      </c>
      <c r="E168" s="259" t="s">
        <v>19</v>
      </c>
      <c r="F168" s="260" t="s">
        <v>270</v>
      </c>
      <c r="G168" s="258"/>
      <c r="H168" s="259" t="s">
        <v>19</v>
      </c>
      <c r="I168" s="261"/>
      <c r="J168" s="258"/>
      <c r="K168" s="258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145</v>
      </c>
      <c r="AU168" s="266" t="s">
        <v>81</v>
      </c>
      <c r="AV168" s="15" t="s">
        <v>81</v>
      </c>
      <c r="AW168" s="15" t="s">
        <v>34</v>
      </c>
      <c r="AX168" s="15" t="s">
        <v>74</v>
      </c>
      <c r="AY168" s="266" t="s">
        <v>137</v>
      </c>
    </row>
    <row r="169" s="12" customFormat="1">
      <c r="A169" s="12"/>
      <c r="B169" s="219"/>
      <c r="C169" s="220"/>
      <c r="D169" s="221" t="s">
        <v>145</v>
      </c>
      <c r="E169" s="222" t="s">
        <v>19</v>
      </c>
      <c r="F169" s="223" t="s">
        <v>271</v>
      </c>
      <c r="G169" s="220"/>
      <c r="H169" s="224">
        <v>3144.2600000000002</v>
      </c>
      <c r="I169" s="225"/>
      <c r="J169" s="220"/>
      <c r="K169" s="220"/>
      <c r="L169" s="226"/>
      <c r="M169" s="227"/>
      <c r="N169" s="228"/>
      <c r="O169" s="228"/>
      <c r="P169" s="228"/>
      <c r="Q169" s="228"/>
      <c r="R169" s="228"/>
      <c r="S169" s="228"/>
      <c r="T169" s="229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0" t="s">
        <v>145</v>
      </c>
      <c r="AU169" s="230" t="s">
        <v>81</v>
      </c>
      <c r="AV169" s="12" t="s">
        <v>83</v>
      </c>
      <c r="AW169" s="12" t="s">
        <v>34</v>
      </c>
      <c r="AX169" s="12" t="s">
        <v>74</v>
      </c>
      <c r="AY169" s="230" t="s">
        <v>137</v>
      </c>
    </row>
    <row r="170" s="14" customFormat="1">
      <c r="A170" s="14"/>
      <c r="B170" s="246"/>
      <c r="C170" s="247"/>
      <c r="D170" s="221" t="s">
        <v>145</v>
      </c>
      <c r="E170" s="248" t="s">
        <v>19</v>
      </c>
      <c r="F170" s="249" t="s">
        <v>210</v>
      </c>
      <c r="G170" s="247"/>
      <c r="H170" s="250">
        <v>3144.2600000000002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145</v>
      </c>
      <c r="AU170" s="256" t="s">
        <v>81</v>
      </c>
      <c r="AV170" s="14" t="s">
        <v>152</v>
      </c>
      <c r="AW170" s="14" t="s">
        <v>34</v>
      </c>
      <c r="AX170" s="14" t="s">
        <v>74</v>
      </c>
      <c r="AY170" s="256" t="s">
        <v>137</v>
      </c>
    </row>
    <row r="171" s="13" customFormat="1">
      <c r="A171" s="13"/>
      <c r="B171" s="231"/>
      <c r="C171" s="232"/>
      <c r="D171" s="221" t="s">
        <v>145</v>
      </c>
      <c r="E171" s="233" t="s">
        <v>19</v>
      </c>
      <c r="F171" s="234" t="s">
        <v>147</v>
      </c>
      <c r="G171" s="232"/>
      <c r="H171" s="235">
        <v>6288.5200000000004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145</v>
      </c>
      <c r="AU171" s="241" t="s">
        <v>81</v>
      </c>
      <c r="AV171" s="13" t="s">
        <v>143</v>
      </c>
      <c r="AW171" s="13" t="s">
        <v>34</v>
      </c>
      <c r="AX171" s="13" t="s">
        <v>81</v>
      </c>
      <c r="AY171" s="241" t="s">
        <v>137</v>
      </c>
    </row>
    <row r="172" s="2" customFormat="1" ht="24.15" customHeight="1">
      <c r="A172" s="40"/>
      <c r="B172" s="41"/>
      <c r="C172" s="207" t="s">
        <v>7</v>
      </c>
      <c r="D172" s="207" t="s">
        <v>138</v>
      </c>
      <c r="E172" s="208" t="s">
        <v>272</v>
      </c>
      <c r="F172" s="209" t="s">
        <v>273</v>
      </c>
      <c r="G172" s="210" t="s">
        <v>201</v>
      </c>
      <c r="H172" s="211">
        <v>984.07000000000005</v>
      </c>
      <c r="I172" s="212"/>
      <c r="J172" s="211">
        <f>ROUND(I172*H172,1)</f>
        <v>0</v>
      </c>
      <c r="K172" s="209" t="s">
        <v>142</v>
      </c>
      <c r="L172" s="46"/>
      <c r="M172" s="213" t="s">
        <v>19</v>
      </c>
      <c r="N172" s="214" t="s">
        <v>45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143</v>
      </c>
      <c r="AT172" s="217" t="s">
        <v>138</v>
      </c>
      <c r="AU172" s="217" t="s">
        <v>81</v>
      </c>
      <c r="AY172" s="19" t="s">
        <v>137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ROUND(I172*H172,1)</f>
        <v>0</v>
      </c>
      <c r="BL172" s="19" t="s">
        <v>143</v>
      </c>
      <c r="BM172" s="217" t="s">
        <v>274</v>
      </c>
    </row>
    <row r="173" s="12" customFormat="1">
      <c r="A173" s="12"/>
      <c r="B173" s="219"/>
      <c r="C173" s="220"/>
      <c r="D173" s="221" t="s">
        <v>145</v>
      </c>
      <c r="E173" s="222" t="s">
        <v>19</v>
      </c>
      <c r="F173" s="223" t="s">
        <v>275</v>
      </c>
      <c r="G173" s="220"/>
      <c r="H173" s="224">
        <v>63.869999999999997</v>
      </c>
      <c r="I173" s="225"/>
      <c r="J173" s="220"/>
      <c r="K173" s="220"/>
      <c r="L173" s="226"/>
      <c r="M173" s="227"/>
      <c r="N173" s="228"/>
      <c r="O173" s="228"/>
      <c r="P173" s="228"/>
      <c r="Q173" s="228"/>
      <c r="R173" s="228"/>
      <c r="S173" s="228"/>
      <c r="T173" s="229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0" t="s">
        <v>145</v>
      </c>
      <c r="AU173" s="230" t="s">
        <v>81</v>
      </c>
      <c r="AV173" s="12" t="s">
        <v>83</v>
      </c>
      <c r="AW173" s="12" t="s">
        <v>34</v>
      </c>
      <c r="AX173" s="12" t="s">
        <v>74</v>
      </c>
      <c r="AY173" s="230" t="s">
        <v>137</v>
      </c>
    </row>
    <row r="174" s="12" customFormat="1">
      <c r="A174" s="12"/>
      <c r="B174" s="219"/>
      <c r="C174" s="220"/>
      <c r="D174" s="221" t="s">
        <v>145</v>
      </c>
      <c r="E174" s="222" t="s">
        <v>19</v>
      </c>
      <c r="F174" s="223" t="s">
        <v>276</v>
      </c>
      <c r="G174" s="220"/>
      <c r="H174" s="224">
        <v>884.20000000000005</v>
      </c>
      <c r="I174" s="225"/>
      <c r="J174" s="220"/>
      <c r="K174" s="220"/>
      <c r="L174" s="226"/>
      <c r="M174" s="227"/>
      <c r="N174" s="228"/>
      <c r="O174" s="228"/>
      <c r="P174" s="228"/>
      <c r="Q174" s="228"/>
      <c r="R174" s="228"/>
      <c r="S174" s="228"/>
      <c r="T174" s="229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0" t="s">
        <v>145</v>
      </c>
      <c r="AU174" s="230" t="s">
        <v>81</v>
      </c>
      <c r="AV174" s="12" t="s">
        <v>83</v>
      </c>
      <c r="AW174" s="12" t="s">
        <v>34</v>
      </c>
      <c r="AX174" s="12" t="s">
        <v>74</v>
      </c>
      <c r="AY174" s="230" t="s">
        <v>137</v>
      </c>
    </row>
    <row r="175" s="12" customFormat="1">
      <c r="A175" s="12"/>
      <c r="B175" s="219"/>
      <c r="C175" s="220"/>
      <c r="D175" s="221" t="s">
        <v>145</v>
      </c>
      <c r="E175" s="222" t="s">
        <v>19</v>
      </c>
      <c r="F175" s="223" t="s">
        <v>277</v>
      </c>
      <c r="G175" s="220"/>
      <c r="H175" s="224">
        <v>36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0" t="s">
        <v>145</v>
      </c>
      <c r="AU175" s="230" t="s">
        <v>81</v>
      </c>
      <c r="AV175" s="12" t="s">
        <v>83</v>
      </c>
      <c r="AW175" s="12" t="s">
        <v>34</v>
      </c>
      <c r="AX175" s="12" t="s">
        <v>74</v>
      </c>
      <c r="AY175" s="230" t="s">
        <v>137</v>
      </c>
    </row>
    <row r="176" s="13" customFormat="1">
      <c r="A176" s="13"/>
      <c r="B176" s="231"/>
      <c r="C176" s="232"/>
      <c r="D176" s="221" t="s">
        <v>145</v>
      </c>
      <c r="E176" s="233" t="s">
        <v>19</v>
      </c>
      <c r="F176" s="234" t="s">
        <v>147</v>
      </c>
      <c r="G176" s="232"/>
      <c r="H176" s="235">
        <v>984.07000000000005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145</v>
      </c>
      <c r="AU176" s="241" t="s">
        <v>81</v>
      </c>
      <c r="AV176" s="13" t="s">
        <v>143</v>
      </c>
      <c r="AW176" s="13" t="s">
        <v>34</v>
      </c>
      <c r="AX176" s="13" t="s">
        <v>81</v>
      </c>
      <c r="AY176" s="241" t="s">
        <v>137</v>
      </c>
    </row>
    <row r="177" s="2" customFormat="1" ht="37.8" customHeight="1">
      <c r="A177" s="40"/>
      <c r="B177" s="41"/>
      <c r="C177" s="207" t="s">
        <v>278</v>
      </c>
      <c r="D177" s="207" t="s">
        <v>138</v>
      </c>
      <c r="E177" s="208" t="s">
        <v>279</v>
      </c>
      <c r="F177" s="209" t="s">
        <v>280</v>
      </c>
      <c r="G177" s="210" t="s">
        <v>201</v>
      </c>
      <c r="H177" s="211">
        <v>984.07000000000005</v>
      </c>
      <c r="I177" s="212"/>
      <c r="J177" s="211">
        <f>ROUND(I177*H177,1)</f>
        <v>0</v>
      </c>
      <c r="K177" s="209" t="s">
        <v>142</v>
      </c>
      <c r="L177" s="46"/>
      <c r="M177" s="213" t="s">
        <v>19</v>
      </c>
      <c r="N177" s="214" t="s">
        <v>45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143</v>
      </c>
      <c r="AT177" s="217" t="s">
        <v>138</v>
      </c>
      <c r="AU177" s="217" t="s">
        <v>81</v>
      </c>
      <c r="AY177" s="19" t="s">
        <v>137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ROUND(I177*H177,1)</f>
        <v>0</v>
      </c>
      <c r="BL177" s="19" t="s">
        <v>143</v>
      </c>
      <c r="BM177" s="217" t="s">
        <v>281</v>
      </c>
    </row>
    <row r="178" s="12" customFormat="1">
      <c r="A178" s="12"/>
      <c r="B178" s="219"/>
      <c r="C178" s="220"/>
      <c r="D178" s="221" t="s">
        <v>145</v>
      </c>
      <c r="E178" s="222" t="s">
        <v>19</v>
      </c>
      <c r="F178" s="223" t="s">
        <v>282</v>
      </c>
      <c r="G178" s="220"/>
      <c r="H178" s="224">
        <v>63.869999999999997</v>
      </c>
      <c r="I178" s="225"/>
      <c r="J178" s="220"/>
      <c r="K178" s="220"/>
      <c r="L178" s="226"/>
      <c r="M178" s="227"/>
      <c r="N178" s="228"/>
      <c r="O178" s="228"/>
      <c r="P178" s="228"/>
      <c r="Q178" s="228"/>
      <c r="R178" s="228"/>
      <c r="S178" s="228"/>
      <c r="T178" s="22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0" t="s">
        <v>145</v>
      </c>
      <c r="AU178" s="230" t="s">
        <v>81</v>
      </c>
      <c r="AV178" s="12" t="s">
        <v>83</v>
      </c>
      <c r="AW178" s="12" t="s">
        <v>34</v>
      </c>
      <c r="AX178" s="12" t="s">
        <v>74</v>
      </c>
      <c r="AY178" s="230" t="s">
        <v>137</v>
      </c>
    </row>
    <row r="179" s="12" customFormat="1">
      <c r="A179" s="12"/>
      <c r="B179" s="219"/>
      <c r="C179" s="220"/>
      <c r="D179" s="221" t="s">
        <v>145</v>
      </c>
      <c r="E179" s="222" t="s">
        <v>19</v>
      </c>
      <c r="F179" s="223" t="s">
        <v>283</v>
      </c>
      <c r="G179" s="220"/>
      <c r="H179" s="224">
        <v>884.20000000000005</v>
      </c>
      <c r="I179" s="225"/>
      <c r="J179" s="220"/>
      <c r="K179" s="220"/>
      <c r="L179" s="226"/>
      <c r="M179" s="227"/>
      <c r="N179" s="228"/>
      <c r="O179" s="228"/>
      <c r="P179" s="228"/>
      <c r="Q179" s="228"/>
      <c r="R179" s="228"/>
      <c r="S179" s="228"/>
      <c r="T179" s="229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0" t="s">
        <v>145</v>
      </c>
      <c r="AU179" s="230" t="s">
        <v>81</v>
      </c>
      <c r="AV179" s="12" t="s">
        <v>83</v>
      </c>
      <c r="AW179" s="12" t="s">
        <v>34</v>
      </c>
      <c r="AX179" s="12" t="s">
        <v>74</v>
      </c>
      <c r="AY179" s="230" t="s">
        <v>137</v>
      </c>
    </row>
    <row r="180" s="12" customFormat="1">
      <c r="A180" s="12"/>
      <c r="B180" s="219"/>
      <c r="C180" s="220"/>
      <c r="D180" s="221" t="s">
        <v>145</v>
      </c>
      <c r="E180" s="222" t="s">
        <v>19</v>
      </c>
      <c r="F180" s="223" t="s">
        <v>277</v>
      </c>
      <c r="G180" s="220"/>
      <c r="H180" s="224">
        <v>36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0" t="s">
        <v>145</v>
      </c>
      <c r="AU180" s="230" t="s">
        <v>81</v>
      </c>
      <c r="AV180" s="12" t="s">
        <v>83</v>
      </c>
      <c r="AW180" s="12" t="s">
        <v>34</v>
      </c>
      <c r="AX180" s="12" t="s">
        <v>74</v>
      </c>
      <c r="AY180" s="230" t="s">
        <v>137</v>
      </c>
    </row>
    <row r="181" s="13" customFormat="1">
      <c r="A181" s="13"/>
      <c r="B181" s="231"/>
      <c r="C181" s="232"/>
      <c r="D181" s="221" t="s">
        <v>145</v>
      </c>
      <c r="E181" s="233" t="s">
        <v>19</v>
      </c>
      <c r="F181" s="234" t="s">
        <v>147</v>
      </c>
      <c r="G181" s="232"/>
      <c r="H181" s="235">
        <v>984.07000000000005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145</v>
      </c>
      <c r="AU181" s="241" t="s">
        <v>81</v>
      </c>
      <c r="AV181" s="13" t="s">
        <v>143</v>
      </c>
      <c r="AW181" s="13" t="s">
        <v>34</v>
      </c>
      <c r="AX181" s="13" t="s">
        <v>81</v>
      </c>
      <c r="AY181" s="241" t="s">
        <v>137</v>
      </c>
    </row>
    <row r="182" s="2" customFormat="1" ht="37.8" customHeight="1">
      <c r="A182" s="40"/>
      <c r="B182" s="41"/>
      <c r="C182" s="207" t="s">
        <v>284</v>
      </c>
      <c r="D182" s="207" t="s">
        <v>138</v>
      </c>
      <c r="E182" s="208" t="s">
        <v>285</v>
      </c>
      <c r="F182" s="209" t="s">
        <v>286</v>
      </c>
      <c r="G182" s="210" t="s">
        <v>201</v>
      </c>
      <c r="H182" s="211">
        <v>2751.8099999999999</v>
      </c>
      <c r="I182" s="212"/>
      <c r="J182" s="211">
        <f>ROUND(I182*H182,1)</f>
        <v>0</v>
      </c>
      <c r="K182" s="209" t="s">
        <v>142</v>
      </c>
      <c r="L182" s="46"/>
      <c r="M182" s="213" t="s">
        <v>19</v>
      </c>
      <c r="N182" s="214" t="s">
        <v>45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143</v>
      </c>
      <c r="AT182" s="217" t="s">
        <v>138</v>
      </c>
      <c r="AU182" s="217" t="s">
        <v>81</v>
      </c>
      <c r="AY182" s="19" t="s">
        <v>137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ROUND(I182*H182,1)</f>
        <v>0</v>
      </c>
      <c r="BL182" s="19" t="s">
        <v>143</v>
      </c>
      <c r="BM182" s="217" t="s">
        <v>287</v>
      </c>
    </row>
    <row r="183" s="12" customFormat="1">
      <c r="A183" s="12"/>
      <c r="B183" s="219"/>
      <c r="C183" s="220"/>
      <c r="D183" s="221" t="s">
        <v>145</v>
      </c>
      <c r="E183" s="222" t="s">
        <v>19</v>
      </c>
      <c r="F183" s="223" t="s">
        <v>288</v>
      </c>
      <c r="G183" s="220"/>
      <c r="H183" s="224">
        <v>2751.8099999999999</v>
      </c>
      <c r="I183" s="225"/>
      <c r="J183" s="220"/>
      <c r="K183" s="220"/>
      <c r="L183" s="226"/>
      <c r="M183" s="227"/>
      <c r="N183" s="228"/>
      <c r="O183" s="228"/>
      <c r="P183" s="228"/>
      <c r="Q183" s="228"/>
      <c r="R183" s="228"/>
      <c r="S183" s="228"/>
      <c r="T183" s="229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0" t="s">
        <v>145</v>
      </c>
      <c r="AU183" s="230" t="s">
        <v>81</v>
      </c>
      <c r="AV183" s="12" t="s">
        <v>83</v>
      </c>
      <c r="AW183" s="12" t="s">
        <v>34</v>
      </c>
      <c r="AX183" s="12" t="s">
        <v>74</v>
      </c>
      <c r="AY183" s="230" t="s">
        <v>137</v>
      </c>
    </row>
    <row r="184" s="13" customFormat="1">
      <c r="A184" s="13"/>
      <c r="B184" s="231"/>
      <c r="C184" s="232"/>
      <c r="D184" s="221" t="s">
        <v>145</v>
      </c>
      <c r="E184" s="233" t="s">
        <v>19</v>
      </c>
      <c r="F184" s="234" t="s">
        <v>147</v>
      </c>
      <c r="G184" s="232"/>
      <c r="H184" s="235">
        <v>2751.8099999999999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145</v>
      </c>
      <c r="AU184" s="241" t="s">
        <v>81</v>
      </c>
      <c r="AV184" s="13" t="s">
        <v>143</v>
      </c>
      <c r="AW184" s="13" t="s">
        <v>34</v>
      </c>
      <c r="AX184" s="13" t="s">
        <v>81</v>
      </c>
      <c r="AY184" s="241" t="s">
        <v>137</v>
      </c>
    </row>
    <row r="185" s="2" customFormat="1" ht="37.8" customHeight="1">
      <c r="A185" s="40"/>
      <c r="B185" s="41"/>
      <c r="C185" s="207" t="s">
        <v>289</v>
      </c>
      <c r="D185" s="207" t="s">
        <v>138</v>
      </c>
      <c r="E185" s="208" t="s">
        <v>290</v>
      </c>
      <c r="F185" s="209" t="s">
        <v>291</v>
      </c>
      <c r="G185" s="210" t="s">
        <v>201</v>
      </c>
      <c r="H185" s="211">
        <v>22014.48</v>
      </c>
      <c r="I185" s="212"/>
      <c r="J185" s="211">
        <f>ROUND(I185*H185,1)</f>
        <v>0</v>
      </c>
      <c r="K185" s="209" t="s">
        <v>142</v>
      </c>
      <c r="L185" s="46"/>
      <c r="M185" s="213" t="s">
        <v>19</v>
      </c>
      <c r="N185" s="214" t="s">
        <v>45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143</v>
      </c>
      <c r="AT185" s="217" t="s">
        <v>138</v>
      </c>
      <c r="AU185" s="217" t="s">
        <v>81</v>
      </c>
      <c r="AY185" s="19" t="s">
        <v>137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ROUND(I185*H185,1)</f>
        <v>0</v>
      </c>
      <c r="BL185" s="19" t="s">
        <v>143</v>
      </c>
      <c r="BM185" s="217" t="s">
        <v>292</v>
      </c>
    </row>
    <row r="186" s="2" customFormat="1">
      <c r="A186" s="40"/>
      <c r="B186" s="41"/>
      <c r="C186" s="42"/>
      <c r="D186" s="221" t="s">
        <v>175</v>
      </c>
      <c r="E186" s="42"/>
      <c r="F186" s="242" t="s">
        <v>293</v>
      </c>
      <c r="G186" s="42"/>
      <c r="H186" s="42"/>
      <c r="I186" s="243"/>
      <c r="J186" s="42"/>
      <c r="K186" s="42"/>
      <c r="L186" s="46"/>
      <c r="M186" s="244"/>
      <c r="N186" s="24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175</v>
      </c>
      <c r="AU186" s="19" t="s">
        <v>81</v>
      </c>
    </row>
    <row r="187" s="12" customFormat="1">
      <c r="A187" s="12"/>
      <c r="B187" s="219"/>
      <c r="C187" s="220"/>
      <c r="D187" s="221" t="s">
        <v>145</v>
      </c>
      <c r="E187" s="222" t="s">
        <v>19</v>
      </c>
      <c r="F187" s="223" t="s">
        <v>294</v>
      </c>
      <c r="G187" s="220"/>
      <c r="H187" s="224">
        <v>22014.48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0" t="s">
        <v>145</v>
      </c>
      <c r="AU187" s="230" t="s">
        <v>81</v>
      </c>
      <c r="AV187" s="12" t="s">
        <v>83</v>
      </c>
      <c r="AW187" s="12" t="s">
        <v>34</v>
      </c>
      <c r="AX187" s="12" t="s">
        <v>81</v>
      </c>
      <c r="AY187" s="230" t="s">
        <v>137</v>
      </c>
    </row>
    <row r="188" s="2" customFormat="1" ht="24.15" customHeight="1">
      <c r="A188" s="40"/>
      <c r="B188" s="41"/>
      <c r="C188" s="207" t="s">
        <v>295</v>
      </c>
      <c r="D188" s="207" t="s">
        <v>138</v>
      </c>
      <c r="E188" s="208" t="s">
        <v>296</v>
      </c>
      <c r="F188" s="209" t="s">
        <v>297</v>
      </c>
      <c r="G188" s="210" t="s">
        <v>246</v>
      </c>
      <c r="H188" s="211">
        <v>5503.6199999999999</v>
      </c>
      <c r="I188" s="212"/>
      <c r="J188" s="211">
        <f>ROUND(I188*H188,1)</f>
        <v>0</v>
      </c>
      <c r="K188" s="209" t="s">
        <v>142</v>
      </c>
      <c r="L188" s="46"/>
      <c r="M188" s="213" t="s">
        <v>19</v>
      </c>
      <c r="N188" s="214" t="s">
        <v>45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143</v>
      </c>
      <c r="AT188" s="217" t="s">
        <v>138</v>
      </c>
      <c r="AU188" s="217" t="s">
        <v>81</v>
      </c>
      <c r="AY188" s="19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ROUND(I188*H188,1)</f>
        <v>0</v>
      </c>
      <c r="BL188" s="19" t="s">
        <v>143</v>
      </c>
      <c r="BM188" s="217" t="s">
        <v>298</v>
      </c>
    </row>
    <row r="189" s="12" customFormat="1">
      <c r="A189" s="12"/>
      <c r="B189" s="219"/>
      <c r="C189" s="220"/>
      <c r="D189" s="221" t="s">
        <v>145</v>
      </c>
      <c r="E189" s="222" t="s">
        <v>19</v>
      </c>
      <c r="F189" s="223" t="s">
        <v>299</v>
      </c>
      <c r="G189" s="220"/>
      <c r="H189" s="224">
        <v>5503.6199999999999</v>
      </c>
      <c r="I189" s="225"/>
      <c r="J189" s="220"/>
      <c r="K189" s="220"/>
      <c r="L189" s="226"/>
      <c r="M189" s="227"/>
      <c r="N189" s="228"/>
      <c r="O189" s="228"/>
      <c r="P189" s="228"/>
      <c r="Q189" s="228"/>
      <c r="R189" s="228"/>
      <c r="S189" s="228"/>
      <c r="T189" s="229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0" t="s">
        <v>145</v>
      </c>
      <c r="AU189" s="230" t="s">
        <v>81</v>
      </c>
      <c r="AV189" s="12" t="s">
        <v>83</v>
      </c>
      <c r="AW189" s="12" t="s">
        <v>34</v>
      </c>
      <c r="AX189" s="12" t="s">
        <v>74</v>
      </c>
      <c r="AY189" s="230" t="s">
        <v>137</v>
      </c>
    </row>
    <row r="190" s="13" customFormat="1">
      <c r="A190" s="13"/>
      <c r="B190" s="231"/>
      <c r="C190" s="232"/>
      <c r="D190" s="221" t="s">
        <v>145</v>
      </c>
      <c r="E190" s="233" t="s">
        <v>19</v>
      </c>
      <c r="F190" s="234" t="s">
        <v>147</v>
      </c>
      <c r="G190" s="232"/>
      <c r="H190" s="235">
        <v>5503.6199999999999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145</v>
      </c>
      <c r="AU190" s="241" t="s">
        <v>81</v>
      </c>
      <c r="AV190" s="13" t="s">
        <v>143</v>
      </c>
      <c r="AW190" s="13" t="s">
        <v>34</v>
      </c>
      <c r="AX190" s="13" t="s">
        <v>81</v>
      </c>
      <c r="AY190" s="241" t="s">
        <v>137</v>
      </c>
    </row>
    <row r="191" s="11" customFormat="1" ht="25.92" customHeight="1">
      <c r="A191" s="11"/>
      <c r="B191" s="193"/>
      <c r="C191" s="194"/>
      <c r="D191" s="195" t="s">
        <v>73</v>
      </c>
      <c r="E191" s="196" t="s">
        <v>83</v>
      </c>
      <c r="F191" s="196" t="s">
        <v>300</v>
      </c>
      <c r="G191" s="194"/>
      <c r="H191" s="194"/>
      <c r="I191" s="197"/>
      <c r="J191" s="198">
        <f>BK191</f>
        <v>0</v>
      </c>
      <c r="K191" s="194"/>
      <c r="L191" s="199"/>
      <c r="M191" s="200"/>
      <c r="N191" s="201"/>
      <c r="O191" s="201"/>
      <c r="P191" s="202">
        <f>SUM(P192:P217)</f>
        <v>0</v>
      </c>
      <c r="Q191" s="201"/>
      <c r="R191" s="202">
        <f>SUM(R192:R217)</f>
        <v>524.0858164</v>
      </c>
      <c r="S191" s="201"/>
      <c r="T191" s="203">
        <f>SUM(T192:T217)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204" t="s">
        <v>81</v>
      </c>
      <c r="AT191" s="205" t="s">
        <v>73</v>
      </c>
      <c r="AU191" s="205" t="s">
        <v>74</v>
      </c>
      <c r="AY191" s="204" t="s">
        <v>137</v>
      </c>
      <c r="BK191" s="206">
        <f>SUM(BK192:BK217)</f>
        <v>0</v>
      </c>
    </row>
    <row r="192" s="2" customFormat="1" ht="14.4" customHeight="1">
      <c r="A192" s="40"/>
      <c r="B192" s="41"/>
      <c r="C192" s="207" t="s">
        <v>301</v>
      </c>
      <c r="D192" s="207" t="s">
        <v>138</v>
      </c>
      <c r="E192" s="208" t="s">
        <v>302</v>
      </c>
      <c r="F192" s="209" t="s">
        <v>303</v>
      </c>
      <c r="G192" s="210" t="s">
        <v>201</v>
      </c>
      <c r="H192" s="211">
        <v>32.490000000000002</v>
      </c>
      <c r="I192" s="212"/>
      <c r="J192" s="211">
        <f>ROUND(I192*H192,1)</f>
        <v>0</v>
      </c>
      <c r="K192" s="209" t="s">
        <v>142</v>
      </c>
      <c r="L192" s="46"/>
      <c r="M192" s="213" t="s">
        <v>19</v>
      </c>
      <c r="N192" s="214" t="s">
        <v>45</v>
      </c>
      <c r="O192" s="86"/>
      <c r="P192" s="215">
        <f>O192*H192</f>
        <v>0</v>
      </c>
      <c r="Q192" s="215">
        <v>1.9199999999999999</v>
      </c>
      <c r="R192" s="215">
        <f>Q192*H192</f>
        <v>62.380800000000001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143</v>
      </c>
      <c r="AT192" s="217" t="s">
        <v>138</v>
      </c>
      <c r="AU192" s="217" t="s">
        <v>81</v>
      </c>
      <c r="AY192" s="19" t="s">
        <v>137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81</v>
      </c>
      <c r="BK192" s="218">
        <f>ROUND(I192*H192,1)</f>
        <v>0</v>
      </c>
      <c r="BL192" s="19" t="s">
        <v>143</v>
      </c>
      <c r="BM192" s="217" t="s">
        <v>304</v>
      </c>
    </row>
    <row r="193" s="12" customFormat="1">
      <c r="A193" s="12"/>
      <c r="B193" s="219"/>
      <c r="C193" s="220"/>
      <c r="D193" s="221" t="s">
        <v>145</v>
      </c>
      <c r="E193" s="222" t="s">
        <v>19</v>
      </c>
      <c r="F193" s="223" t="s">
        <v>305</v>
      </c>
      <c r="G193" s="220"/>
      <c r="H193" s="224">
        <v>29.489999999999998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0" t="s">
        <v>145</v>
      </c>
      <c r="AU193" s="230" t="s">
        <v>81</v>
      </c>
      <c r="AV193" s="12" t="s">
        <v>83</v>
      </c>
      <c r="AW193" s="12" t="s">
        <v>34</v>
      </c>
      <c r="AX193" s="12" t="s">
        <v>74</v>
      </c>
      <c r="AY193" s="230" t="s">
        <v>137</v>
      </c>
    </row>
    <row r="194" s="12" customFormat="1">
      <c r="A194" s="12"/>
      <c r="B194" s="219"/>
      <c r="C194" s="220"/>
      <c r="D194" s="221" t="s">
        <v>145</v>
      </c>
      <c r="E194" s="222" t="s">
        <v>19</v>
      </c>
      <c r="F194" s="223" t="s">
        <v>306</v>
      </c>
      <c r="G194" s="220"/>
      <c r="H194" s="224">
        <v>3</v>
      </c>
      <c r="I194" s="225"/>
      <c r="J194" s="220"/>
      <c r="K194" s="220"/>
      <c r="L194" s="226"/>
      <c r="M194" s="227"/>
      <c r="N194" s="228"/>
      <c r="O194" s="228"/>
      <c r="P194" s="228"/>
      <c r="Q194" s="228"/>
      <c r="R194" s="228"/>
      <c r="S194" s="228"/>
      <c r="T194" s="22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0" t="s">
        <v>145</v>
      </c>
      <c r="AU194" s="230" t="s">
        <v>81</v>
      </c>
      <c r="AV194" s="12" t="s">
        <v>83</v>
      </c>
      <c r="AW194" s="12" t="s">
        <v>34</v>
      </c>
      <c r="AX194" s="12" t="s">
        <v>74</v>
      </c>
      <c r="AY194" s="230" t="s">
        <v>137</v>
      </c>
    </row>
    <row r="195" s="13" customFormat="1">
      <c r="A195" s="13"/>
      <c r="B195" s="231"/>
      <c r="C195" s="232"/>
      <c r="D195" s="221" t="s">
        <v>145</v>
      </c>
      <c r="E195" s="233" t="s">
        <v>19</v>
      </c>
      <c r="F195" s="234" t="s">
        <v>147</v>
      </c>
      <c r="G195" s="232"/>
      <c r="H195" s="235">
        <v>32.490000000000002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145</v>
      </c>
      <c r="AU195" s="241" t="s">
        <v>81</v>
      </c>
      <c r="AV195" s="13" t="s">
        <v>143</v>
      </c>
      <c r="AW195" s="13" t="s">
        <v>34</v>
      </c>
      <c r="AX195" s="13" t="s">
        <v>81</v>
      </c>
      <c r="AY195" s="241" t="s">
        <v>137</v>
      </c>
    </row>
    <row r="196" s="2" customFormat="1" ht="14.4" customHeight="1">
      <c r="A196" s="40"/>
      <c r="B196" s="41"/>
      <c r="C196" s="207" t="s">
        <v>307</v>
      </c>
      <c r="D196" s="207" t="s">
        <v>138</v>
      </c>
      <c r="E196" s="208" t="s">
        <v>308</v>
      </c>
      <c r="F196" s="209" t="s">
        <v>309</v>
      </c>
      <c r="G196" s="210" t="s">
        <v>310</v>
      </c>
      <c r="H196" s="211">
        <v>639.79999999999995</v>
      </c>
      <c r="I196" s="212"/>
      <c r="J196" s="211">
        <f>ROUND(I196*H196,1)</f>
        <v>0</v>
      </c>
      <c r="K196" s="209" t="s">
        <v>142</v>
      </c>
      <c r="L196" s="46"/>
      <c r="M196" s="213" t="s">
        <v>19</v>
      </c>
      <c r="N196" s="214" t="s">
        <v>45</v>
      </c>
      <c r="O196" s="86"/>
      <c r="P196" s="215">
        <f>O196*H196</f>
        <v>0</v>
      </c>
      <c r="Q196" s="215">
        <v>0.00048999999999999998</v>
      </c>
      <c r="R196" s="215">
        <f>Q196*H196</f>
        <v>0.31350199999999995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143</v>
      </c>
      <c r="AT196" s="217" t="s">
        <v>138</v>
      </c>
      <c r="AU196" s="217" t="s">
        <v>81</v>
      </c>
      <c r="AY196" s="19" t="s">
        <v>137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ROUND(I196*H196,1)</f>
        <v>0</v>
      </c>
      <c r="BL196" s="19" t="s">
        <v>143</v>
      </c>
      <c r="BM196" s="217" t="s">
        <v>311</v>
      </c>
    </row>
    <row r="197" s="12" customFormat="1">
      <c r="A197" s="12"/>
      <c r="B197" s="219"/>
      <c r="C197" s="220"/>
      <c r="D197" s="221" t="s">
        <v>145</v>
      </c>
      <c r="E197" s="222" t="s">
        <v>19</v>
      </c>
      <c r="F197" s="223" t="s">
        <v>312</v>
      </c>
      <c r="G197" s="220"/>
      <c r="H197" s="224">
        <v>589.79999999999995</v>
      </c>
      <c r="I197" s="225"/>
      <c r="J197" s="220"/>
      <c r="K197" s="220"/>
      <c r="L197" s="226"/>
      <c r="M197" s="227"/>
      <c r="N197" s="228"/>
      <c r="O197" s="228"/>
      <c r="P197" s="228"/>
      <c r="Q197" s="228"/>
      <c r="R197" s="228"/>
      <c r="S197" s="228"/>
      <c r="T197" s="229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0" t="s">
        <v>145</v>
      </c>
      <c r="AU197" s="230" t="s">
        <v>81</v>
      </c>
      <c r="AV197" s="12" t="s">
        <v>83</v>
      </c>
      <c r="AW197" s="12" t="s">
        <v>34</v>
      </c>
      <c r="AX197" s="12" t="s">
        <v>74</v>
      </c>
      <c r="AY197" s="230" t="s">
        <v>137</v>
      </c>
    </row>
    <row r="198" s="12" customFormat="1">
      <c r="A198" s="12"/>
      <c r="B198" s="219"/>
      <c r="C198" s="220"/>
      <c r="D198" s="221" t="s">
        <v>145</v>
      </c>
      <c r="E198" s="222" t="s">
        <v>19</v>
      </c>
      <c r="F198" s="223" t="s">
        <v>313</v>
      </c>
      <c r="G198" s="220"/>
      <c r="H198" s="224">
        <v>50</v>
      </c>
      <c r="I198" s="225"/>
      <c r="J198" s="220"/>
      <c r="K198" s="220"/>
      <c r="L198" s="226"/>
      <c r="M198" s="227"/>
      <c r="N198" s="228"/>
      <c r="O198" s="228"/>
      <c r="P198" s="228"/>
      <c r="Q198" s="228"/>
      <c r="R198" s="228"/>
      <c r="S198" s="228"/>
      <c r="T198" s="229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0" t="s">
        <v>145</v>
      </c>
      <c r="AU198" s="230" t="s">
        <v>81</v>
      </c>
      <c r="AV198" s="12" t="s">
        <v>83</v>
      </c>
      <c r="AW198" s="12" t="s">
        <v>34</v>
      </c>
      <c r="AX198" s="12" t="s">
        <v>74</v>
      </c>
      <c r="AY198" s="230" t="s">
        <v>137</v>
      </c>
    </row>
    <row r="199" s="13" customFormat="1">
      <c r="A199" s="13"/>
      <c r="B199" s="231"/>
      <c r="C199" s="232"/>
      <c r="D199" s="221" t="s">
        <v>145</v>
      </c>
      <c r="E199" s="233" t="s">
        <v>19</v>
      </c>
      <c r="F199" s="234" t="s">
        <v>147</v>
      </c>
      <c r="G199" s="232"/>
      <c r="H199" s="235">
        <v>639.79999999999995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145</v>
      </c>
      <c r="AU199" s="241" t="s">
        <v>81</v>
      </c>
      <c r="AV199" s="13" t="s">
        <v>143</v>
      </c>
      <c r="AW199" s="13" t="s">
        <v>34</v>
      </c>
      <c r="AX199" s="13" t="s">
        <v>81</v>
      </c>
      <c r="AY199" s="241" t="s">
        <v>137</v>
      </c>
    </row>
    <row r="200" s="2" customFormat="1" ht="24.15" customHeight="1">
      <c r="A200" s="40"/>
      <c r="B200" s="41"/>
      <c r="C200" s="207" t="s">
        <v>314</v>
      </c>
      <c r="D200" s="207" t="s">
        <v>138</v>
      </c>
      <c r="E200" s="208" t="s">
        <v>315</v>
      </c>
      <c r="F200" s="209" t="s">
        <v>316</v>
      </c>
      <c r="G200" s="210" t="s">
        <v>201</v>
      </c>
      <c r="H200" s="211">
        <v>233.43000000000001</v>
      </c>
      <c r="I200" s="212"/>
      <c r="J200" s="211">
        <f>ROUND(I200*H200,1)</f>
        <v>0</v>
      </c>
      <c r="K200" s="209" t="s">
        <v>142</v>
      </c>
      <c r="L200" s="46"/>
      <c r="M200" s="213" t="s">
        <v>19</v>
      </c>
      <c r="N200" s="214" t="s">
        <v>45</v>
      </c>
      <c r="O200" s="86"/>
      <c r="P200" s="215">
        <f>O200*H200</f>
        <v>0</v>
      </c>
      <c r="Q200" s="215">
        <v>1.9205000000000001</v>
      </c>
      <c r="R200" s="215">
        <f>Q200*H200</f>
        <v>448.30231500000002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143</v>
      </c>
      <c r="AT200" s="217" t="s">
        <v>138</v>
      </c>
      <c r="AU200" s="217" t="s">
        <v>81</v>
      </c>
      <c r="AY200" s="19" t="s">
        <v>137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81</v>
      </c>
      <c r="BK200" s="218">
        <f>ROUND(I200*H200,1)</f>
        <v>0</v>
      </c>
      <c r="BL200" s="19" t="s">
        <v>143</v>
      </c>
      <c r="BM200" s="217" t="s">
        <v>317</v>
      </c>
    </row>
    <row r="201" s="2" customFormat="1">
      <c r="A201" s="40"/>
      <c r="B201" s="41"/>
      <c r="C201" s="42"/>
      <c r="D201" s="221" t="s">
        <v>175</v>
      </c>
      <c r="E201" s="42"/>
      <c r="F201" s="242" t="s">
        <v>318</v>
      </c>
      <c r="G201" s="42"/>
      <c r="H201" s="42"/>
      <c r="I201" s="243"/>
      <c r="J201" s="42"/>
      <c r="K201" s="42"/>
      <c r="L201" s="46"/>
      <c r="M201" s="244"/>
      <c r="N201" s="24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175</v>
      </c>
      <c r="AU201" s="19" t="s">
        <v>81</v>
      </c>
    </row>
    <row r="202" s="12" customFormat="1">
      <c r="A202" s="12"/>
      <c r="B202" s="219"/>
      <c r="C202" s="220"/>
      <c r="D202" s="221" t="s">
        <v>145</v>
      </c>
      <c r="E202" s="222" t="s">
        <v>19</v>
      </c>
      <c r="F202" s="223" t="s">
        <v>203</v>
      </c>
      <c r="G202" s="220"/>
      <c r="H202" s="224">
        <v>206.43000000000001</v>
      </c>
      <c r="I202" s="225"/>
      <c r="J202" s="220"/>
      <c r="K202" s="220"/>
      <c r="L202" s="226"/>
      <c r="M202" s="227"/>
      <c r="N202" s="228"/>
      <c r="O202" s="228"/>
      <c r="P202" s="228"/>
      <c r="Q202" s="228"/>
      <c r="R202" s="228"/>
      <c r="S202" s="228"/>
      <c r="T202" s="229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0" t="s">
        <v>145</v>
      </c>
      <c r="AU202" s="230" t="s">
        <v>81</v>
      </c>
      <c r="AV202" s="12" t="s">
        <v>83</v>
      </c>
      <c r="AW202" s="12" t="s">
        <v>34</v>
      </c>
      <c r="AX202" s="12" t="s">
        <v>74</v>
      </c>
      <c r="AY202" s="230" t="s">
        <v>137</v>
      </c>
    </row>
    <row r="203" s="12" customFormat="1">
      <c r="A203" s="12"/>
      <c r="B203" s="219"/>
      <c r="C203" s="220"/>
      <c r="D203" s="221" t="s">
        <v>145</v>
      </c>
      <c r="E203" s="222" t="s">
        <v>19</v>
      </c>
      <c r="F203" s="223" t="s">
        <v>204</v>
      </c>
      <c r="G203" s="220"/>
      <c r="H203" s="224">
        <v>27</v>
      </c>
      <c r="I203" s="225"/>
      <c r="J203" s="220"/>
      <c r="K203" s="220"/>
      <c r="L203" s="226"/>
      <c r="M203" s="227"/>
      <c r="N203" s="228"/>
      <c r="O203" s="228"/>
      <c r="P203" s="228"/>
      <c r="Q203" s="228"/>
      <c r="R203" s="228"/>
      <c r="S203" s="228"/>
      <c r="T203" s="229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0" t="s">
        <v>145</v>
      </c>
      <c r="AU203" s="230" t="s">
        <v>81</v>
      </c>
      <c r="AV203" s="12" t="s">
        <v>83</v>
      </c>
      <c r="AW203" s="12" t="s">
        <v>34</v>
      </c>
      <c r="AX203" s="12" t="s">
        <v>74</v>
      </c>
      <c r="AY203" s="230" t="s">
        <v>137</v>
      </c>
    </row>
    <row r="204" s="13" customFormat="1">
      <c r="A204" s="13"/>
      <c r="B204" s="231"/>
      <c r="C204" s="232"/>
      <c r="D204" s="221" t="s">
        <v>145</v>
      </c>
      <c r="E204" s="233" t="s">
        <v>19</v>
      </c>
      <c r="F204" s="234" t="s">
        <v>147</v>
      </c>
      <c r="G204" s="232"/>
      <c r="H204" s="235">
        <v>233.43000000000001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145</v>
      </c>
      <c r="AU204" s="241" t="s">
        <v>81</v>
      </c>
      <c r="AV204" s="13" t="s">
        <v>143</v>
      </c>
      <c r="AW204" s="13" t="s">
        <v>34</v>
      </c>
      <c r="AX204" s="13" t="s">
        <v>81</v>
      </c>
      <c r="AY204" s="241" t="s">
        <v>137</v>
      </c>
    </row>
    <row r="205" s="2" customFormat="1" ht="24.15" customHeight="1">
      <c r="A205" s="40"/>
      <c r="B205" s="41"/>
      <c r="C205" s="207" t="s">
        <v>319</v>
      </c>
      <c r="D205" s="207" t="s">
        <v>138</v>
      </c>
      <c r="E205" s="208" t="s">
        <v>320</v>
      </c>
      <c r="F205" s="209" t="s">
        <v>321</v>
      </c>
      <c r="G205" s="210" t="s">
        <v>141</v>
      </c>
      <c r="H205" s="211">
        <v>1684.3199999999999</v>
      </c>
      <c r="I205" s="212"/>
      <c r="J205" s="211">
        <f>ROUND(I205*H205,1)</f>
        <v>0</v>
      </c>
      <c r="K205" s="209" t="s">
        <v>142</v>
      </c>
      <c r="L205" s="46"/>
      <c r="M205" s="213" t="s">
        <v>19</v>
      </c>
      <c r="N205" s="214" t="s">
        <v>45</v>
      </c>
      <c r="O205" s="86"/>
      <c r="P205" s="215">
        <f>O205*H205</f>
        <v>0</v>
      </c>
      <c r="Q205" s="215">
        <v>0.00017000000000000001</v>
      </c>
      <c r="R205" s="215">
        <f>Q205*H205</f>
        <v>0.28633439999999999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143</v>
      </c>
      <c r="AT205" s="217" t="s">
        <v>138</v>
      </c>
      <c r="AU205" s="217" t="s">
        <v>81</v>
      </c>
      <c r="AY205" s="19" t="s">
        <v>137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81</v>
      </c>
      <c r="BK205" s="218">
        <f>ROUND(I205*H205,1)</f>
        <v>0</v>
      </c>
      <c r="BL205" s="19" t="s">
        <v>143</v>
      </c>
      <c r="BM205" s="217" t="s">
        <v>322</v>
      </c>
    </row>
    <row r="206" s="12" customFormat="1">
      <c r="A206" s="12"/>
      <c r="B206" s="219"/>
      <c r="C206" s="220"/>
      <c r="D206" s="221" t="s">
        <v>145</v>
      </c>
      <c r="E206" s="222" t="s">
        <v>19</v>
      </c>
      <c r="F206" s="223" t="s">
        <v>323</v>
      </c>
      <c r="G206" s="220"/>
      <c r="H206" s="224">
        <v>1415.52</v>
      </c>
      <c r="I206" s="225"/>
      <c r="J206" s="220"/>
      <c r="K206" s="220"/>
      <c r="L206" s="226"/>
      <c r="M206" s="227"/>
      <c r="N206" s="228"/>
      <c r="O206" s="228"/>
      <c r="P206" s="228"/>
      <c r="Q206" s="228"/>
      <c r="R206" s="228"/>
      <c r="S206" s="228"/>
      <c r="T206" s="229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0" t="s">
        <v>145</v>
      </c>
      <c r="AU206" s="230" t="s">
        <v>81</v>
      </c>
      <c r="AV206" s="12" t="s">
        <v>83</v>
      </c>
      <c r="AW206" s="12" t="s">
        <v>34</v>
      </c>
      <c r="AX206" s="12" t="s">
        <v>74</v>
      </c>
      <c r="AY206" s="230" t="s">
        <v>137</v>
      </c>
    </row>
    <row r="207" s="12" customFormat="1">
      <c r="A207" s="12"/>
      <c r="B207" s="219"/>
      <c r="C207" s="220"/>
      <c r="D207" s="221" t="s">
        <v>145</v>
      </c>
      <c r="E207" s="222" t="s">
        <v>19</v>
      </c>
      <c r="F207" s="223" t="s">
        <v>324</v>
      </c>
      <c r="G207" s="220"/>
      <c r="H207" s="224">
        <v>150</v>
      </c>
      <c r="I207" s="225"/>
      <c r="J207" s="220"/>
      <c r="K207" s="220"/>
      <c r="L207" s="226"/>
      <c r="M207" s="227"/>
      <c r="N207" s="228"/>
      <c r="O207" s="228"/>
      <c r="P207" s="228"/>
      <c r="Q207" s="228"/>
      <c r="R207" s="228"/>
      <c r="S207" s="228"/>
      <c r="T207" s="229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0" t="s">
        <v>145</v>
      </c>
      <c r="AU207" s="230" t="s">
        <v>81</v>
      </c>
      <c r="AV207" s="12" t="s">
        <v>83</v>
      </c>
      <c r="AW207" s="12" t="s">
        <v>34</v>
      </c>
      <c r="AX207" s="12" t="s">
        <v>74</v>
      </c>
      <c r="AY207" s="230" t="s">
        <v>137</v>
      </c>
    </row>
    <row r="208" s="12" customFormat="1">
      <c r="A208" s="12"/>
      <c r="B208" s="219"/>
      <c r="C208" s="220"/>
      <c r="D208" s="221" t="s">
        <v>145</v>
      </c>
      <c r="E208" s="222" t="s">
        <v>19</v>
      </c>
      <c r="F208" s="223" t="s">
        <v>325</v>
      </c>
      <c r="G208" s="220"/>
      <c r="H208" s="224">
        <v>118.8</v>
      </c>
      <c r="I208" s="225"/>
      <c r="J208" s="220"/>
      <c r="K208" s="220"/>
      <c r="L208" s="226"/>
      <c r="M208" s="227"/>
      <c r="N208" s="228"/>
      <c r="O208" s="228"/>
      <c r="P208" s="228"/>
      <c r="Q208" s="228"/>
      <c r="R208" s="228"/>
      <c r="S208" s="228"/>
      <c r="T208" s="229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0" t="s">
        <v>145</v>
      </c>
      <c r="AU208" s="230" t="s">
        <v>81</v>
      </c>
      <c r="AV208" s="12" t="s">
        <v>83</v>
      </c>
      <c r="AW208" s="12" t="s">
        <v>34</v>
      </c>
      <c r="AX208" s="12" t="s">
        <v>74</v>
      </c>
      <c r="AY208" s="230" t="s">
        <v>137</v>
      </c>
    </row>
    <row r="209" s="13" customFormat="1">
      <c r="A209" s="13"/>
      <c r="B209" s="231"/>
      <c r="C209" s="232"/>
      <c r="D209" s="221" t="s">
        <v>145</v>
      </c>
      <c r="E209" s="233" t="s">
        <v>19</v>
      </c>
      <c r="F209" s="234" t="s">
        <v>147</v>
      </c>
      <c r="G209" s="232"/>
      <c r="H209" s="235">
        <v>1684.3199999999999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145</v>
      </c>
      <c r="AU209" s="241" t="s">
        <v>81</v>
      </c>
      <c r="AV209" s="13" t="s">
        <v>143</v>
      </c>
      <c r="AW209" s="13" t="s">
        <v>34</v>
      </c>
      <c r="AX209" s="13" t="s">
        <v>81</v>
      </c>
      <c r="AY209" s="241" t="s">
        <v>137</v>
      </c>
    </row>
    <row r="210" s="2" customFormat="1" ht="24.15" customHeight="1">
      <c r="A210" s="40"/>
      <c r="B210" s="41"/>
      <c r="C210" s="267" t="s">
        <v>326</v>
      </c>
      <c r="D210" s="267" t="s">
        <v>243</v>
      </c>
      <c r="E210" s="268" t="s">
        <v>327</v>
      </c>
      <c r="F210" s="269" t="s">
        <v>328</v>
      </c>
      <c r="G210" s="270" t="s">
        <v>141</v>
      </c>
      <c r="H210" s="271">
        <v>1852.75</v>
      </c>
      <c r="I210" s="272"/>
      <c r="J210" s="271">
        <f>ROUND(I210*H210,1)</f>
        <v>0</v>
      </c>
      <c r="K210" s="269" t="s">
        <v>19</v>
      </c>
      <c r="L210" s="273"/>
      <c r="M210" s="274" t="s">
        <v>19</v>
      </c>
      <c r="N210" s="275" t="s">
        <v>45</v>
      </c>
      <c r="O210" s="86"/>
      <c r="P210" s="215">
        <f>O210*H210</f>
        <v>0</v>
      </c>
      <c r="Q210" s="215">
        <v>0.00029999999999999997</v>
      </c>
      <c r="R210" s="215">
        <f>Q210*H210</f>
        <v>0.5558249999999999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171</v>
      </c>
      <c r="AT210" s="217" t="s">
        <v>243</v>
      </c>
      <c r="AU210" s="217" t="s">
        <v>81</v>
      </c>
      <c r="AY210" s="19" t="s">
        <v>137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81</v>
      </c>
      <c r="BK210" s="218">
        <f>ROUND(I210*H210,1)</f>
        <v>0</v>
      </c>
      <c r="BL210" s="19" t="s">
        <v>143</v>
      </c>
      <c r="BM210" s="217" t="s">
        <v>329</v>
      </c>
    </row>
    <row r="211" s="12" customFormat="1">
      <c r="A211" s="12"/>
      <c r="B211" s="219"/>
      <c r="C211" s="220"/>
      <c r="D211" s="221" t="s">
        <v>145</v>
      </c>
      <c r="E211" s="222" t="s">
        <v>19</v>
      </c>
      <c r="F211" s="223" t="s">
        <v>330</v>
      </c>
      <c r="G211" s="220"/>
      <c r="H211" s="224">
        <v>1852.75</v>
      </c>
      <c r="I211" s="225"/>
      <c r="J211" s="220"/>
      <c r="K211" s="220"/>
      <c r="L211" s="226"/>
      <c r="M211" s="227"/>
      <c r="N211" s="228"/>
      <c r="O211" s="228"/>
      <c r="P211" s="228"/>
      <c r="Q211" s="228"/>
      <c r="R211" s="228"/>
      <c r="S211" s="228"/>
      <c r="T211" s="229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0" t="s">
        <v>145</v>
      </c>
      <c r="AU211" s="230" t="s">
        <v>81</v>
      </c>
      <c r="AV211" s="12" t="s">
        <v>83</v>
      </c>
      <c r="AW211" s="12" t="s">
        <v>34</v>
      </c>
      <c r="AX211" s="12" t="s">
        <v>81</v>
      </c>
      <c r="AY211" s="230" t="s">
        <v>137</v>
      </c>
    </row>
    <row r="212" s="2" customFormat="1" ht="24.15" customHeight="1">
      <c r="A212" s="40"/>
      <c r="B212" s="41"/>
      <c r="C212" s="207" t="s">
        <v>331</v>
      </c>
      <c r="D212" s="207" t="s">
        <v>138</v>
      </c>
      <c r="E212" s="208" t="s">
        <v>332</v>
      </c>
      <c r="F212" s="209" t="s">
        <v>333</v>
      </c>
      <c r="G212" s="210" t="s">
        <v>141</v>
      </c>
      <c r="H212" s="211">
        <v>16</v>
      </c>
      <c r="I212" s="212"/>
      <c r="J212" s="211">
        <f>ROUND(I212*H212,1)</f>
        <v>0</v>
      </c>
      <c r="K212" s="209" t="s">
        <v>142</v>
      </c>
      <c r="L212" s="46"/>
      <c r="M212" s="213" t="s">
        <v>19</v>
      </c>
      <c r="N212" s="214" t="s">
        <v>45</v>
      </c>
      <c r="O212" s="86"/>
      <c r="P212" s="215">
        <f>O212*H212</f>
        <v>0</v>
      </c>
      <c r="Q212" s="215">
        <v>0.61404000000000003</v>
      </c>
      <c r="R212" s="215">
        <f>Q212*H212</f>
        <v>9.8246400000000005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143</v>
      </c>
      <c r="AT212" s="217" t="s">
        <v>138</v>
      </c>
      <c r="AU212" s="217" t="s">
        <v>81</v>
      </c>
      <c r="AY212" s="19" t="s">
        <v>137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81</v>
      </c>
      <c r="BK212" s="218">
        <f>ROUND(I212*H212,1)</f>
        <v>0</v>
      </c>
      <c r="BL212" s="19" t="s">
        <v>143</v>
      </c>
      <c r="BM212" s="217" t="s">
        <v>334</v>
      </c>
    </row>
    <row r="213" s="12" customFormat="1">
      <c r="A213" s="12"/>
      <c r="B213" s="219"/>
      <c r="C213" s="220"/>
      <c r="D213" s="221" t="s">
        <v>145</v>
      </c>
      <c r="E213" s="222" t="s">
        <v>19</v>
      </c>
      <c r="F213" s="223" t="s">
        <v>335</v>
      </c>
      <c r="G213" s="220"/>
      <c r="H213" s="224">
        <v>16</v>
      </c>
      <c r="I213" s="225"/>
      <c r="J213" s="220"/>
      <c r="K213" s="220"/>
      <c r="L213" s="226"/>
      <c r="M213" s="227"/>
      <c r="N213" s="228"/>
      <c r="O213" s="228"/>
      <c r="P213" s="228"/>
      <c r="Q213" s="228"/>
      <c r="R213" s="228"/>
      <c r="S213" s="228"/>
      <c r="T213" s="229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0" t="s">
        <v>145</v>
      </c>
      <c r="AU213" s="230" t="s">
        <v>81</v>
      </c>
      <c r="AV213" s="12" t="s">
        <v>83</v>
      </c>
      <c r="AW213" s="12" t="s">
        <v>34</v>
      </c>
      <c r="AX213" s="12" t="s">
        <v>74</v>
      </c>
      <c r="AY213" s="230" t="s">
        <v>137</v>
      </c>
    </row>
    <row r="214" s="14" customFormat="1">
      <c r="A214" s="14"/>
      <c r="B214" s="246"/>
      <c r="C214" s="247"/>
      <c r="D214" s="221" t="s">
        <v>145</v>
      </c>
      <c r="E214" s="248" t="s">
        <v>19</v>
      </c>
      <c r="F214" s="249" t="s">
        <v>210</v>
      </c>
      <c r="G214" s="247"/>
      <c r="H214" s="250">
        <v>16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145</v>
      </c>
      <c r="AU214" s="256" t="s">
        <v>81</v>
      </c>
      <c r="AV214" s="14" t="s">
        <v>152</v>
      </c>
      <c r="AW214" s="14" t="s">
        <v>34</v>
      </c>
      <c r="AX214" s="14" t="s">
        <v>81</v>
      </c>
      <c r="AY214" s="256" t="s">
        <v>137</v>
      </c>
    </row>
    <row r="215" s="2" customFormat="1" ht="24.15" customHeight="1">
      <c r="A215" s="40"/>
      <c r="B215" s="41"/>
      <c r="C215" s="207" t="s">
        <v>336</v>
      </c>
      <c r="D215" s="207" t="s">
        <v>138</v>
      </c>
      <c r="E215" s="208" t="s">
        <v>337</v>
      </c>
      <c r="F215" s="209" t="s">
        <v>338</v>
      </c>
      <c r="G215" s="210" t="s">
        <v>141</v>
      </c>
      <c r="H215" s="211">
        <v>16</v>
      </c>
      <c r="I215" s="212"/>
      <c r="J215" s="211">
        <f>ROUND(I215*H215,1)</f>
        <v>0</v>
      </c>
      <c r="K215" s="209" t="s">
        <v>142</v>
      </c>
      <c r="L215" s="46"/>
      <c r="M215" s="213" t="s">
        <v>19</v>
      </c>
      <c r="N215" s="214" t="s">
        <v>45</v>
      </c>
      <c r="O215" s="86"/>
      <c r="P215" s="215">
        <f>O215*H215</f>
        <v>0</v>
      </c>
      <c r="Q215" s="215">
        <v>0.15140000000000001</v>
      </c>
      <c r="R215" s="215">
        <f>Q215*H215</f>
        <v>2.4224000000000001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143</v>
      </c>
      <c r="AT215" s="217" t="s">
        <v>138</v>
      </c>
      <c r="AU215" s="217" t="s">
        <v>81</v>
      </c>
      <c r="AY215" s="19" t="s">
        <v>137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81</v>
      </c>
      <c r="BK215" s="218">
        <f>ROUND(I215*H215,1)</f>
        <v>0</v>
      </c>
      <c r="BL215" s="19" t="s">
        <v>143</v>
      </c>
      <c r="BM215" s="217" t="s">
        <v>339</v>
      </c>
    </row>
    <row r="216" s="12" customFormat="1">
      <c r="A216" s="12"/>
      <c r="B216" s="219"/>
      <c r="C216" s="220"/>
      <c r="D216" s="221" t="s">
        <v>145</v>
      </c>
      <c r="E216" s="222" t="s">
        <v>19</v>
      </c>
      <c r="F216" s="223" t="s">
        <v>335</v>
      </c>
      <c r="G216" s="220"/>
      <c r="H216" s="224">
        <v>16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0" t="s">
        <v>145</v>
      </c>
      <c r="AU216" s="230" t="s">
        <v>81</v>
      </c>
      <c r="AV216" s="12" t="s">
        <v>83</v>
      </c>
      <c r="AW216" s="12" t="s">
        <v>34</v>
      </c>
      <c r="AX216" s="12" t="s">
        <v>74</v>
      </c>
      <c r="AY216" s="230" t="s">
        <v>137</v>
      </c>
    </row>
    <row r="217" s="14" customFormat="1">
      <c r="A217" s="14"/>
      <c r="B217" s="246"/>
      <c r="C217" s="247"/>
      <c r="D217" s="221" t="s">
        <v>145</v>
      </c>
      <c r="E217" s="248" t="s">
        <v>19</v>
      </c>
      <c r="F217" s="249" t="s">
        <v>210</v>
      </c>
      <c r="G217" s="247"/>
      <c r="H217" s="250">
        <v>16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145</v>
      </c>
      <c r="AU217" s="256" t="s">
        <v>81</v>
      </c>
      <c r="AV217" s="14" t="s">
        <v>152</v>
      </c>
      <c r="AW217" s="14" t="s">
        <v>34</v>
      </c>
      <c r="AX217" s="14" t="s">
        <v>81</v>
      </c>
      <c r="AY217" s="256" t="s">
        <v>137</v>
      </c>
    </row>
    <row r="218" s="11" customFormat="1" ht="25.92" customHeight="1">
      <c r="A218" s="11"/>
      <c r="B218" s="193"/>
      <c r="C218" s="194"/>
      <c r="D218" s="195" t="s">
        <v>73</v>
      </c>
      <c r="E218" s="196" t="s">
        <v>159</v>
      </c>
      <c r="F218" s="196" t="s">
        <v>340</v>
      </c>
      <c r="G218" s="194"/>
      <c r="H218" s="194"/>
      <c r="I218" s="197"/>
      <c r="J218" s="198">
        <f>BK218</f>
        <v>0</v>
      </c>
      <c r="K218" s="194"/>
      <c r="L218" s="199"/>
      <c r="M218" s="200"/>
      <c r="N218" s="201"/>
      <c r="O218" s="201"/>
      <c r="P218" s="202">
        <f>SUM(P219:P289)</f>
        <v>0</v>
      </c>
      <c r="Q218" s="201"/>
      <c r="R218" s="202">
        <f>SUM(R219:R289)</f>
        <v>7287.3914464</v>
      </c>
      <c r="S218" s="201"/>
      <c r="T218" s="203">
        <f>SUM(T219:T289)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204" t="s">
        <v>81</v>
      </c>
      <c r="AT218" s="205" t="s">
        <v>73</v>
      </c>
      <c r="AU218" s="205" t="s">
        <v>74</v>
      </c>
      <c r="AY218" s="204" t="s">
        <v>137</v>
      </c>
      <c r="BK218" s="206">
        <f>SUM(BK219:BK289)</f>
        <v>0</v>
      </c>
    </row>
    <row r="219" s="2" customFormat="1" ht="14.4" customHeight="1">
      <c r="A219" s="40"/>
      <c r="B219" s="41"/>
      <c r="C219" s="207" t="s">
        <v>341</v>
      </c>
      <c r="D219" s="207" t="s">
        <v>138</v>
      </c>
      <c r="E219" s="208" t="s">
        <v>342</v>
      </c>
      <c r="F219" s="209" t="s">
        <v>343</v>
      </c>
      <c r="G219" s="210" t="s">
        <v>141</v>
      </c>
      <c r="H219" s="211">
        <v>8720.5799999999999</v>
      </c>
      <c r="I219" s="212"/>
      <c r="J219" s="211">
        <f>ROUND(I219*H219,1)</f>
        <v>0</v>
      </c>
      <c r="K219" s="209" t="s">
        <v>19</v>
      </c>
      <c r="L219" s="46"/>
      <c r="M219" s="213" t="s">
        <v>19</v>
      </c>
      <c r="N219" s="214" t="s">
        <v>45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143</v>
      </c>
      <c r="AT219" s="217" t="s">
        <v>138</v>
      </c>
      <c r="AU219" s="217" t="s">
        <v>81</v>
      </c>
      <c r="AY219" s="19" t="s">
        <v>137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81</v>
      </c>
      <c r="BK219" s="218">
        <f>ROUND(I219*H219,1)</f>
        <v>0</v>
      </c>
      <c r="BL219" s="19" t="s">
        <v>143</v>
      </c>
      <c r="BM219" s="217" t="s">
        <v>344</v>
      </c>
    </row>
    <row r="220" s="2" customFormat="1">
      <c r="A220" s="40"/>
      <c r="B220" s="41"/>
      <c r="C220" s="42"/>
      <c r="D220" s="221" t="s">
        <v>175</v>
      </c>
      <c r="E220" s="42"/>
      <c r="F220" s="242" t="s">
        <v>345</v>
      </c>
      <c r="G220" s="42"/>
      <c r="H220" s="42"/>
      <c r="I220" s="243"/>
      <c r="J220" s="42"/>
      <c r="K220" s="42"/>
      <c r="L220" s="46"/>
      <c r="M220" s="244"/>
      <c r="N220" s="24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175</v>
      </c>
      <c r="AU220" s="19" t="s">
        <v>81</v>
      </c>
    </row>
    <row r="221" s="15" customFormat="1">
      <c r="A221" s="15"/>
      <c r="B221" s="257"/>
      <c r="C221" s="258"/>
      <c r="D221" s="221" t="s">
        <v>145</v>
      </c>
      <c r="E221" s="259" t="s">
        <v>19</v>
      </c>
      <c r="F221" s="260" t="s">
        <v>346</v>
      </c>
      <c r="G221" s="258"/>
      <c r="H221" s="259" t="s">
        <v>19</v>
      </c>
      <c r="I221" s="261"/>
      <c r="J221" s="258"/>
      <c r="K221" s="258"/>
      <c r="L221" s="262"/>
      <c r="M221" s="263"/>
      <c r="N221" s="264"/>
      <c r="O221" s="264"/>
      <c r="P221" s="264"/>
      <c r="Q221" s="264"/>
      <c r="R221" s="264"/>
      <c r="S221" s="264"/>
      <c r="T221" s="26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6" t="s">
        <v>145</v>
      </c>
      <c r="AU221" s="266" t="s">
        <v>81</v>
      </c>
      <c r="AV221" s="15" t="s">
        <v>81</v>
      </c>
      <c r="AW221" s="15" t="s">
        <v>34</v>
      </c>
      <c r="AX221" s="15" t="s">
        <v>74</v>
      </c>
      <c r="AY221" s="266" t="s">
        <v>137</v>
      </c>
    </row>
    <row r="222" s="15" customFormat="1">
      <c r="A222" s="15"/>
      <c r="B222" s="257"/>
      <c r="C222" s="258"/>
      <c r="D222" s="221" t="s">
        <v>145</v>
      </c>
      <c r="E222" s="259" t="s">
        <v>19</v>
      </c>
      <c r="F222" s="260" t="s">
        <v>347</v>
      </c>
      <c r="G222" s="258"/>
      <c r="H222" s="259" t="s">
        <v>19</v>
      </c>
      <c r="I222" s="261"/>
      <c r="J222" s="258"/>
      <c r="K222" s="258"/>
      <c r="L222" s="262"/>
      <c r="M222" s="263"/>
      <c r="N222" s="264"/>
      <c r="O222" s="264"/>
      <c r="P222" s="264"/>
      <c r="Q222" s="264"/>
      <c r="R222" s="264"/>
      <c r="S222" s="264"/>
      <c r="T222" s="26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6" t="s">
        <v>145</v>
      </c>
      <c r="AU222" s="266" t="s">
        <v>81</v>
      </c>
      <c r="AV222" s="15" t="s">
        <v>81</v>
      </c>
      <c r="AW222" s="15" t="s">
        <v>34</v>
      </c>
      <c r="AX222" s="15" t="s">
        <v>74</v>
      </c>
      <c r="AY222" s="266" t="s">
        <v>137</v>
      </c>
    </row>
    <row r="223" s="12" customFormat="1">
      <c r="A223" s="12"/>
      <c r="B223" s="219"/>
      <c r="C223" s="220"/>
      <c r="D223" s="221" t="s">
        <v>145</v>
      </c>
      <c r="E223" s="222" t="s">
        <v>19</v>
      </c>
      <c r="F223" s="223" t="s">
        <v>266</v>
      </c>
      <c r="G223" s="220"/>
      <c r="H223" s="224">
        <v>2706</v>
      </c>
      <c r="I223" s="225"/>
      <c r="J223" s="220"/>
      <c r="K223" s="220"/>
      <c r="L223" s="226"/>
      <c r="M223" s="227"/>
      <c r="N223" s="228"/>
      <c r="O223" s="228"/>
      <c r="P223" s="228"/>
      <c r="Q223" s="228"/>
      <c r="R223" s="228"/>
      <c r="S223" s="228"/>
      <c r="T223" s="229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0" t="s">
        <v>145</v>
      </c>
      <c r="AU223" s="230" t="s">
        <v>81</v>
      </c>
      <c r="AV223" s="12" t="s">
        <v>83</v>
      </c>
      <c r="AW223" s="12" t="s">
        <v>34</v>
      </c>
      <c r="AX223" s="12" t="s">
        <v>74</v>
      </c>
      <c r="AY223" s="230" t="s">
        <v>137</v>
      </c>
    </row>
    <row r="224" s="12" customFormat="1">
      <c r="A224" s="12"/>
      <c r="B224" s="219"/>
      <c r="C224" s="220"/>
      <c r="D224" s="221" t="s">
        <v>145</v>
      </c>
      <c r="E224" s="222" t="s">
        <v>19</v>
      </c>
      <c r="F224" s="223" t="s">
        <v>348</v>
      </c>
      <c r="G224" s="220"/>
      <c r="H224" s="224">
        <v>1469.03</v>
      </c>
      <c r="I224" s="225"/>
      <c r="J224" s="220"/>
      <c r="K224" s="220"/>
      <c r="L224" s="226"/>
      <c r="M224" s="227"/>
      <c r="N224" s="228"/>
      <c r="O224" s="228"/>
      <c r="P224" s="228"/>
      <c r="Q224" s="228"/>
      <c r="R224" s="228"/>
      <c r="S224" s="228"/>
      <c r="T224" s="229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0" t="s">
        <v>145</v>
      </c>
      <c r="AU224" s="230" t="s">
        <v>81</v>
      </c>
      <c r="AV224" s="12" t="s">
        <v>83</v>
      </c>
      <c r="AW224" s="12" t="s">
        <v>34</v>
      </c>
      <c r="AX224" s="12" t="s">
        <v>74</v>
      </c>
      <c r="AY224" s="230" t="s">
        <v>137</v>
      </c>
    </row>
    <row r="225" s="12" customFormat="1">
      <c r="A225" s="12"/>
      <c r="B225" s="219"/>
      <c r="C225" s="220"/>
      <c r="D225" s="221" t="s">
        <v>145</v>
      </c>
      <c r="E225" s="222" t="s">
        <v>19</v>
      </c>
      <c r="F225" s="223" t="s">
        <v>268</v>
      </c>
      <c r="G225" s="220"/>
      <c r="H225" s="224">
        <v>215.40000000000001</v>
      </c>
      <c r="I225" s="225"/>
      <c r="J225" s="220"/>
      <c r="K225" s="220"/>
      <c r="L225" s="226"/>
      <c r="M225" s="227"/>
      <c r="N225" s="228"/>
      <c r="O225" s="228"/>
      <c r="P225" s="228"/>
      <c r="Q225" s="228"/>
      <c r="R225" s="228"/>
      <c r="S225" s="228"/>
      <c r="T225" s="229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30" t="s">
        <v>145</v>
      </c>
      <c r="AU225" s="230" t="s">
        <v>81</v>
      </c>
      <c r="AV225" s="12" t="s">
        <v>83</v>
      </c>
      <c r="AW225" s="12" t="s">
        <v>34</v>
      </c>
      <c r="AX225" s="12" t="s">
        <v>74</v>
      </c>
      <c r="AY225" s="230" t="s">
        <v>137</v>
      </c>
    </row>
    <row r="226" s="12" customFormat="1">
      <c r="A226" s="12"/>
      <c r="B226" s="219"/>
      <c r="C226" s="220"/>
      <c r="D226" s="221" t="s">
        <v>145</v>
      </c>
      <c r="E226" s="222" t="s">
        <v>19</v>
      </c>
      <c r="F226" s="223" t="s">
        <v>349</v>
      </c>
      <c r="G226" s="220"/>
      <c r="H226" s="224">
        <v>66.359999999999999</v>
      </c>
      <c r="I226" s="225"/>
      <c r="J226" s="220"/>
      <c r="K226" s="220"/>
      <c r="L226" s="226"/>
      <c r="M226" s="227"/>
      <c r="N226" s="228"/>
      <c r="O226" s="228"/>
      <c r="P226" s="228"/>
      <c r="Q226" s="228"/>
      <c r="R226" s="228"/>
      <c r="S226" s="228"/>
      <c r="T226" s="229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30" t="s">
        <v>145</v>
      </c>
      <c r="AU226" s="230" t="s">
        <v>81</v>
      </c>
      <c r="AV226" s="12" t="s">
        <v>83</v>
      </c>
      <c r="AW226" s="12" t="s">
        <v>34</v>
      </c>
      <c r="AX226" s="12" t="s">
        <v>74</v>
      </c>
      <c r="AY226" s="230" t="s">
        <v>137</v>
      </c>
    </row>
    <row r="227" s="12" customFormat="1">
      <c r="A227" s="12"/>
      <c r="B227" s="219"/>
      <c r="C227" s="220"/>
      <c r="D227" s="221" t="s">
        <v>145</v>
      </c>
      <c r="E227" s="222" t="s">
        <v>19</v>
      </c>
      <c r="F227" s="223" t="s">
        <v>269</v>
      </c>
      <c r="G227" s="220"/>
      <c r="H227" s="224">
        <v>-96.5</v>
      </c>
      <c r="I227" s="225"/>
      <c r="J227" s="220"/>
      <c r="K227" s="220"/>
      <c r="L227" s="226"/>
      <c r="M227" s="227"/>
      <c r="N227" s="228"/>
      <c r="O227" s="228"/>
      <c r="P227" s="228"/>
      <c r="Q227" s="228"/>
      <c r="R227" s="228"/>
      <c r="S227" s="228"/>
      <c r="T227" s="229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0" t="s">
        <v>145</v>
      </c>
      <c r="AU227" s="230" t="s">
        <v>81</v>
      </c>
      <c r="AV227" s="12" t="s">
        <v>83</v>
      </c>
      <c r="AW227" s="12" t="s">
        <v>34</v>
      </c>
      <c r="AX227" s="12" t="s">
        <v>74</v>
      </c>
      <c r="AY227" s="230" t="s">
        <v>137</v>
      </c>
    </row>
    <row r="228" s="14" customFormat="1">
      <c r="A228" s="14"/>
      <c r="B228" s="246"/>
      <c r="C228" s="247"/>
      <c r="D228" s="221" t="s">
        <v>145</v>
      </c>
      <c r="E228" s="248" t="s">
        <v>19</v>
      </c>
      <c r="F228" s="249" t="s">
        <v>210</v>
      </c>
      <c r="G228" s="247"/>
      <c r="H228" s="250">
        <v>4360.29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145</v>
      </c>
      <c r="AU228" s="256" t="s">
        <v>81</v>
      </c>
      <c r="AV228" s="14" t="s">
        <v>152</v>
      </c>
      <c r="AW228" s="14" t="s">
        <v>34</v>
      </c>
      <c r="AX228" s="14" t="s">
        <v>74</v>
      </c>
      <c r="AY228" s="256" t="s">
        <v>137</v>
      </c>
    </row>
    <row r="229" s="12" customFormat="1">
      <c r="A229" s="12"/>
      <c r="B229" s="219"/>
      <c r="C229" s="220"/>
      <c r="D229" s="221" t="s">
        <v>145</v>
      </c>
      <c r="E229" s="222" t="s">
        <v>19</v>
      </c>
      <c r="F229" s="223" t="s">
        <v>350</v>
      </c>
      <c r="G229" s="220"/>
      <c r="H229" s="224">
        <v>4360.29</v>
      </c>
      <c r="I229" s="225"/>
      <c r="J229" s="220"/>
      <c r="K229" s="220"/>
      <c r="L229" s="226"/>
      <c r="M229" s="227"/>
      <c r="N229" s="228"/>
      <c r="O229" s="228"/>
      <c r="P229" s="228"/>
      <c r="Q229" s="228"/>
      <c r="R229" s="228"/>
      <c r="S229" s="228"/>
      <c r="T229" s="229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0" t="s">
        <v>145</v>
      </c>
      <c r="AU229" s="230" t="s">
        <v>81</v>
      </c>
      <c r="AV229" s="12" t="s">
        <v>83</v>
      </c>
      <c r="AW229" s="12" t="s">
        <v>34</v>
      </c>
      <c r="AX229" s="12" t="s">
        <v>74</v>
      </c>
      <c r="AY229" s="230" t="s">
        <v>137</v>
      </c>
    </row>
    <row r="230" s="13" customFormat="1">
      <c r="A230" s="13"/>
      <c r="B230" s="231"/>
      <c r="C230" s="232"/>
      <c r="D230" s="221" t="s">
        <v>145</v>
      </c>
      <c r="E230" s="233" t="s">
        <v>19</v>
      </c>
      <c r="F230" s="234" t="s">
        <v>147</v>
      </c>
      <c r="G230" s="232"/>
      <c r="H230" s="235">
        <v>8720.5799999999999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145</v>
      </c>
      <c r="AU230" s="241" t="s">
        <v>81</v>
      </c>
      <c r="AV230" s="13" t="s">
        <v>143</v>
      </c>
      <c r="AW230" s="13" t="s">
        <v>34</v>
      </c>
      <c r="AX230" s="13" t="s">
        <v>81</v>
      </c>
      <c r="AY230" s="241" t="s">
        <v>137</v>
      </c>
    </row>
    <row r="231" s="2" customFormat="1" ht="14.4" customHeight="1">
      <c r="A231" s="40"/>
      <c r="B231" s="41"/>
      <c r="C231" s="267" t="s">
        <v>351</v>
      </c>
      <c r="D231" s="267" t="s">
        <v>243</v>
      </c>
      <c r="E231" s="268" t="s">
        <v>352</v>
      </c>
      <c r="F231" s="269" t="s">
        <v>353</v>
      </c>
      <c r="G231" s="270" t="s">
        <v>246</v>
      </c>
      <c r="H231" s="271">
        <v>3308.23</v>
      </c>
      <c r="I231" s="272"/>
      <c r="J231" s="271">
        <f>ROUND(I231*H231,1)</f>
        <v>0</v>
      </c>
      <c r="K231" s="269" t="s">
        <v>142</v>
      </c>
      <c r="L231" s="273"/>
      <c r="M231" s="274" t="s">
        <v>19</v>
      </c>
      <c r="N231" s="275" t="s">
        <v>45</v>
      </c>
      <c r="O231" s="86"/>
      <c r="P231" s="215">
        <f>O231*H231</f>
        <v>0</v>
      </c>
      <c r="Q231" s="215">
        <v>1</v>
      </c>
      <c r="R231" s="215">
        <f>Q231*H231</f>
        <v>3308.23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171</v>
      </c>
      <c r="AT231" s="217" t="s">
        <v>243</v>
      </c>
      <c r="AU231" s="217" t="s">
        <v>81</v>
      </c>
      <c r="AY231" s="19" t="s">
        <v>137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ROUND(I231*H231,1)</f>
        <v>0</v>
      </c>
      <c r="BL231" s="19" t="s">
        <v>143</v>
      </c>
      <c r="BM231" s="217" t="s">
        <v>354</v>
      </c>
    </row>
    <row r="232" s="12" customFormat="1">
      <c r="A232" s="12"/>
      <c r="B232" s="219"/>
      <c r="C232" s="220"/>
      <c r="D232" s="221" t="s">
        <v>145</v>
      </c>
      <c r="E232" s="222" t="s">
        <v>19</v>
      </c>
      <c r="F232" s="223" t="s">
        <v>355</v>
      </c>
      <c r="G232" s="220"/>
      <c r="H232" s="224">
        <v>3308.23</v>
      </c>
      <c r="I232" s="225"/>
      <c r="J232" s="220"/>
      <c r="K232" s="220"/>
      <c r="L232" s="226"/>
      <c r="M232" s="227"/>
      <c r="N232" s="228"/>
      <c r="O232" s="228"/>
      <c r="P232" s="228"/>
      <c r="Q232" s="228"/>
      <c r="R232" s="228"/>
      <c r="S232" s="228"/>
      <c r="T232" s="229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0" t="s">
        <v>145</v>
      </c>
      <c r="AU232" s="230" t="s">
        <v>81</v>
      </c>
      <c r="AV232" s="12" t="s">
        <v>83</v>
      </c>
      <c r="AW232" s="12" t="s">
        <v>34</v>
      </c>
      <c r="AX232" s="12" t="s">
        <v>81</v>
      </c>
      <c r="AY232" s="230" t="s">
        <v>137</v>
      </c>
    </row>
    <row r="233" s="2" customFormat="1" ht="14.4" customHeight="1">
      <c r="A233" s="40"/>
      <c r="B233" s="41"/>
      <c r="C233" s="207" t="s">
        <v>356</v>
      </c>
      <c r="D233" s="207" t="s">
        <v>138</v>
      </c>
      <c r="E233" s="208" t="s">
        <v>357</v>
      </c>
      <c r="F233" s="209" t="s">
        <v>358</v>
      </c>
      <c r="G233" s="210" t="s">
        <v>141</v>
      </c>
      <c r="H233" s="211">
        <v>8306.6900000000005</v>
      </c>
      <c r="I233" s="212"/>
      <c r="J233" s="211">
        <f>ROUND(I233*H233,1)</f>
        <v>0</v>
      </c>
      <c r="K233" s="209" t="s">
        <v>142</v>
      </c>
      <c r="L233" s="46"/>
      <c r="M233" s="213" t="s">
        <v>19</v>
      </c>
      <c r="N233" s="214" t="s">
        <v>45</v>
      </c>
      <c r="O233" s="86"/>
      <c r="P233" s="215">
        <f>O233*H233</f>
        <v>0</v>
      </c>
      <c r="Q233" s="215">
        <v>0.34499999999999997</v>
      </c>
      <c r="R233" s="215">
        <f>Q233*H233</f>
        <v>2865.8080500000001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143</v>
      </c>
      <c r="AT233" s="217" t="s">
        <v>138</v>
      </c>
      <c r="AU233" s="217" t="s">
        <v>81</v>
      </c>
      <c r="AY233" s="19" t="s">
        <v>137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81</v>
      </c>
      <c r="BK233" s="218">
        <f>ROUND(I233*H233,1)</f>
        <v>0</v>
      </c>
      <c r="BL233" s="19" t="s">
        <v>143</v>
      </c>
      <c r="BM233" s="217" t="s">
        <v>359</v>
      </c>
    </row>
    <row r="234" s="2" customFormat="1">
      <c r="A234" s="40"/>
      <c r="B234" s="41"/>
      <c r="C234" s="42"/>
      <c r="D234" s="221" t="s">
        <v>175</v>
      </c>
      <c r="E234" s="42"/>
      <c r="F234" s="242" t="s">
        <v>360</v>
      </c>
      <c r="G234" s="42"/>
      <c r="H234" s="42"/>
      <c r="I234" s="243"/>
      <c r="J234" s="42"/>
      <c r="K234" s="42"/>
      <c r="L234" s="46"/>
      <c r="M234" s="244"/>
      <c r="N234" s="24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175</v>
      </c>
      <c r="AU234" s="19" t="s">
        <v>81</v>
      </c>
    </row>
    <row r="235" s="15" customFormat="1">
      <c r="A235" s="15"/>
      <c r="B235" s="257"/>
      <c r="C235" s="258"/>
      <c r="D235" s="221" t="s">
        <v>145</v>
      </c>
      <c r="E235" s="259" t="s">
        <v>19</v>
      </c>
      <c r="F235" s="260" t="s">
        <v>361</v>
      </c>
      <c r="G235" s="258"/>
      <c r="H235" s="259" t="s">
        <v>19</v>
      </c>
      <c r="I235" s="261"/>
      <c r="J235" s="258"/>
      <c r="K235" s="258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145</v>
      </c>
      <c r="AU235" s="266" t="s">
        <v>81</v>
      </c>
      <c r="AV235" s="15" t="s">
        <v>81</v>
      </c>
      <c r="AW235" s="15" t="s">
        <v>34</v>
      </c>
      <c r="AX235" s="15" t="s">
        <v>74</v>
      </c>
      <c r="AY235" s="266" t="s">
        <v>137</v>
      </c>
    </row>
    <row r="236" s="15" customFormat="1">
      <c r="A236" s="15"/>
      <c r="B236" s="257"/>
      <c r="C236" s="258"/>
      <c r="D236" s="221" t="s">
        <v>145</v>
      </c>
      <c r="E236" s="259" t="s">
        <v>19</v>
      </c>
      <c r="F236" s="260" t="s">
        <v>347</v>
      </c>
      <c r="G236" s="258"/>
      <c r="H236" s="259" t="s">
        <v>19</v>
      </c>
      <c r="I236" s="261"/>
      <c r="J236" s="258"/>
      <c r="K236" s="258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145</v>
      </c>
      <c r="AU236" s="266" t="s">
        <v>81</v>
      </c>
      <c r="AV236" s="15" t="s">
        <v>81</v>
      </c>
      <c r="AW236" s="15" t="s">
        <v>34</v>
      </c>
      <c r="AX236" s="15" t="s">
        <v>74</v>
      </c>
      <c r="AY236" s="266" t="s">
        <v>137</v>
      </c>
    </row>
    <row r="237" s="12" customFormat="1">
      <c r="A237" s="12"/>
      <c r="B237" s="219"/>
      <c r="C237" s="220"/>
      <c r="D237" s="221" t="s">
        <v>145</v>
      </c>
      <c r="E237" s="222" t="s">
        <v>19</v>
      </c>
      <c r="F237" s="223" t="s">
        <v>266</v>
      </c>
      <c r="G237" s="220"/>
      <c r="H237" s="224">
        <v>2706</v>
      </c>
      <c r="I237" s="225"/>
      <c r="J237" s="220"/>
      <c r="K237" s="220"/>
      <c r="L237" s="226"/>
      <c r="M237" s="227"/>
      <c r="N237" s="228"/>
      <c r="O237" s="228"/>
      <c r="P237" s="228"/>
      <c r="Q237" s="228"/>
      <c r="R237" s="228"/>
      <c r="S237" s="228"/>
      <c r="T237" s="229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30" t="s">
        <v>145</v>
      </c>
      <c r="AU237" s="230" t="s">
        <v>81</v>
      </c>
      <c r="AV237" s="12" t="s">
        <v>83</v>
      </c>
      <c r="AW237" s="12" t="s">
        <v>34</v>
      </c>
      <c r="AX237" s="12" t="s">
        <v>74</v>
      </c>
      <c r="AY237" s="230" t="s">
        <v>137</v>
      </c>
    </row>
    <row r="238" s="12" customFormat="1">
      <c r="A238" s="12"/>
      <c r="B238" s="219"/>
      <c r="C238" s="220"/>
      <c r="D238" s="221" t="s">
        <v>145</v>
      </c>
      <c r="E238" s="222" t="s">
        <v>19</v>
      </c>
      <c r="F238" s="223" t="s">
        <v>348</v>
      </c>
      <c r="G238" s="220"/>
      <c r="H238" s="224">
        <v>1469.03</v>
      </c>
      <c r="I238" s="225"/>
      <c r="J238" s="220"/>
      <c r="K238" s="220"/>
      <c r="L238" s="226"/>
      <c r="M238" s="227"/>
      <c r="N238" s="228"/>
      <c r="O238" s="228"/>
      <c r="P238" s="228"/>
      <c r="Q238" s="228"/>
      <c r="R238" s="228"/>
      <c r="S238" s="228"/>
      <c r="T238" s="229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30" t="s">
        <v>145</v>
      </c>
      <c r="AU238" s="230" t="s">
        <v>81</v>
      </c>
      <c r="AV238" s="12" t="s">
        <v>83</v>
      </c>
      <c r="AW238" s="12" t="s">
        <v>34</v>
      </c>
      <c r="AX238" s="12" t="s">
        <v>74</v>
      </c>
      <c r="AY238" s="230" t="s">
        <v>137</v>
      </c>
    </row>
    <row r="239" s="12" customFormat="1">
      <c r="A239" s="12"/>
      <c r="B239" s="219"/>
      <c r="C239" s="220"/>
      <c r="D239" s="221" t="s">
        <v>145</v>
      </c>
      <c r="E239" s="222" t="s">
        <v>19</v>
      </c>
      <c r="F239" s="223" t="s">
        <v>268</v>
      </c>
      <c r="G239" s="220"/>
      <c r="H239" s="224">
        <v>215.40000000000001</v>
      </c>
      <c r="I239" s="225"/>
      <c r="J239" s="220"/>
      <c r="K239" s="220"/>
      <c r="L239" s="226"/>
      <c r="M239" s="227"/>
      <c r="N239" s="228"/>
      <c r="O239" s="228"/>
      <c r="P239" s="228"/>
      <c r="Q239" s="228"/>
      <c r="R239" s="228"/>
      <c r="S239" s="228"/>
      <c r="T239" s="229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0" t="s">
        <v>145</v>
      </c>
      <c r="AU239" s="230" t="s">
        <v>81</v>
      </c>
      <c r="AV239" s="12" t="s">
        <v>83</v>
      </c>
      <c r="AW239" s="12" t="s">
        <v>34</v>
      </c>
      <c r="AX239" s="12" t="s">
        <v>74</v>
      </c>
      <c r="AY239" s="230" t="s">
        <v>137</v>
      </c>
    </row>
    <row r="240" s="12" customFormat="1">
      <c r="A240" s="12"/>
      <c r="B240" s="219"/>
      <c r="C240" s="220"/>
      <c r="D240" s="221" t="s">
        <v>145</v>
      </c>
      <c r="E240" s="222" t="s">
        <v>19</v>
      </c>
      <c r="F240" s="223" t="s">
        <v>349</v>
      </c>
      <c r="G240" s="220"/>
      <c r="H240" s="224">
        <v>66.359999999999999</v>
      </c>
      <c r="I240" s="225"/>
      <c r="J240" s="220"/>
      <c r="K240" s="220"/>
      <c r="L240" s="226"/>
      <c r="M240" s="227"/>
      <c r="N240" s="228"/>
      <c r="O240" s="228"/>
      <c r="P240" s="228"/>
      <c r="Q240" s="228"/>
      <c r="R240" s="228"/>
      <c r="S240" s="228"/>
      <c r="T240" s="229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0" t="s">
        <v>145</v>
      </c>
      <c r="AU240" s="230" t="s">
        <v>81</v>
      </c>
      <c r="AV240" s="12" t="s">
        <v>83</v>
      </c>
      <c r="AW240" s="12" t="s">
        <v>34</v>
      </c>
      <c r="AX240" s="12" t="s">
        <v>74</v>
      </c>
      <c r="AY240" s="230" t="s">
        <v>137</v>
      </c>
    </row>
    <row r="241" s="12" customFormat="1">
      <c r="A241" s="12"/>
      <c r="B241" s="219"/>
      <c r="C241" s="220"/>
      <c r="D241" s="221" t="s">
        <v>145</v>
      </c>
      <c r="E241" s="222" t="s">
        <v>19</v>
      </c>
      <c r="F241" s="223" t="s">
        <v>269</v>
      </c>
      <c r="G241" s="220"/>
      <c r="H241" s="224">
        <v>-96.5</v>
      </c>
      <c r="I241" s="225"/>
      <c r="J241" s="220"/>
      <c r="K241" s="220"/>
      <c r="L241" s="226"/>
      <c r="M241" s="227"/>
      <c r="N241" s="228"/>
      <c r="O241" s="228"/>
      <c r="P241" s="228"/>
      <c r="Q241" s="228"/>
      <c r="R241" s="228"/>
      <c r="S241" s="228"/>
      <c r="T241" s="229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0" t="s">
        <v>145</v>
      </c>
      <c r="AU241" s="230" t="s">
        <v>81</v>
      </c>
      <c r="AV241" s="12" t="s">
        <v>83</v>
      </c>
      <c r="AW241" s="12" t="s">
        <v>34</v>
      </c>
      <c r="AX241" s="12" t="s">
        <v>74</v>
      </c>
      <c r="AY241" s="230" t="s">
        <v>137</v>
      </c>
    </row>
    <row r="242" s="14" customFormat="1">
      <c r="A242" s="14"/>
      <c r="B242" s="246"/>
      <c r="C242" s="247"/>
      <c r="D242" s="221" t="s">
        <v>145</v>
      </c>
      <c r="E242" s="248" t="s">
        <v>19</v>
      </c>
      <c r="F242" s="249" t="s">
        <v>210</v>
      </c>
      <c r="G242" s="247"/>
      <c r="H242" s="250">
        <v>4360.29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145</v>
      </c>
      <c r="AU242" s="256" t="s">
        <v>81</v>
      </c>
      <c r="AV242" s="14" t="s">
        <v>152</v>
      </c>
      <c r="AW242" s="14" t="s">
        <v>34</v>
      </c>
      <c r="AX242" s="14" t="s">
        <v>74</v>
      </c>
      <c r="AY242" s="256" t="s">
        <v>137</v>
      </c>
    </row>
    <row r="243" s="15" customFormat="1">
      <c r="A243" s="15"/>
      <c r="B243" s="257"/>
      <c r="C243" s="258"/>
      <c r="D243" s="221" t="s">
        <v>145</v>
      </c>
      <c r="E243" s="259" t="s">
        <v>19</v>
      </c>
      <c r="F243" s="260" t="s">
        <v>362</v>
      </c>
      <c r="G243" s="258"/>
      <c r="H243" s="259" t="s">
        <v>19</v>
      </c>
      <c r="I243" s="261"/>
      <c r="J243" s="258"/>
      <c r="K243" s="258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145</v>
      </c>
      <c r="AU243" s="266" t="s">
        <v>81</v>
      </c>
      <c r="AV243" s="15" t="s">
        <v>81</v>
      </c>
      <c r="AW243" s="15" t="s">
        <v>34</v>
      </c>
      <c r="AX243" s="15" t="s">
        <v>74</v>
      </c>
      <c r="AY243" s="266" t="s">
        <v>137</v>
      </c>
    </row>
    <row r="244" s="12" customFormat="1">
      <c r="A244" s="12"/>
      <c r="B244" s="219"/>
      <c r="C244" s="220"/>
      <c r="D244" s="221" t="s">
        <v>145</v>
      </c>
      <c r="E244" s="222" t="s">
        <v>19</v>
      </c>
      <c r="F244" s="223" t="s">
        <v>266</v>
      </c>
      <c r="G244" s="220"/>
      <c r="H244" s="224">
        <v>2706</v>
      </c>
      <c r="I244" s="225"/>
      <c r="J244" s="220"/>
      <c r="K244" s="220"/>
      <c r="L244" s="226"/>
      <c r="M244" s="227"/>
      <c r="N244" s="228"/>
      <c r="O244" s="228"/>
      <c r="P244" s="228"/>
      <c r="Q244" s="228"/>
      <c r="R244" s="228"/>
      <c r="S244" s="228"/>
      <c r="T244" s="229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0" t="s">
        <v>145</v>
      </c>
      <c r="AU244" s="230" t="s">
        <v>81</v>
      </c>
      <c r="AV244" s="12" t="s">
        <v>83</v>
      </c>
      <c r="AW244" s="12" t="s">
        <v>34</v>
      </c>
      <c r="AX244" s="12" t="s">
        <v>74</v>
      </c>
      <c r="AY244" s="230" t="s">
        <v>137</v>
      </c>
    </row>
    <row r="245" s="12" customFormat="1">
      <c r="A245" s="12"/>
      <c r="B245" s="219"/>
      <c r="C245" s="220"/>
      <c r="D245" s="221" t="s">
        <v>145</v>
      </c>
      <c r="E245" s="222" t="s">
        <v>19</v>
      </c>
      <c r="F245" s="223" t="s">
        <v>363</v>
      </c>
      <c r="G245" s="220"/>
      <c r="H245" s="224">
        <v>1073.03</v>
      </c>
      <c r="I245" s="225"/>
      <c r="J245" s="220"/>
      <c r="K245" s="220"/>
      <c r="L245" s="226"/>
      <c r="M245" s="227"/>
      <c r="N245" s="228"/>
      <c r="O245" s="228"/>
      <c r="P245" s="228"/>
      <c r="Q245" s="228"/>
      <c r="R245" s="228"/>
      <c r="S245" s="228"/>
      <c r="T245" s="229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30" t="s">
        <v>145</v>
      </c>
      <c r="AU245" s="230" t="s">
        <v>81</v>
      </c>
      <c r="AV245" s="12" t="s">
        <v>83</v>
      </c>
      <c r="AW245" s="12" t="s">
        <v>34</v>
      </c>
      <c r="AX245" s="12" t="s">
        <v>74</v>
      </c>
      <c r="AY245" s="230" t="s">
        <v>137</v>
      </c>
    </row>
    <row r="246" s="12" customFormat="1">
      <c r="A246" s="12"/>
      <c r="B246" s="219"/>
      <c r="C246" s="220"/>
      <c r="D246" s="221" t="s">
        <v>145</v>
      </c>
      <c r="E246" s="222" t="s">
        <v>19</v>
      </c>
      <c r="F246" s="223" t="s">
        <v>268</v>
      </c>
      <c r="G246" s="220"/>
      <c r="H246" s="224">
        <v>215.40000000000001</v>
      </c>
      <c r="I246" s="225"/>
      <c r="J246" s="220"/>
      <c r="K246" s="220"/>
      <c r="L246" s="226"/>
      <c r="M246" s="227"/>
      <c r="N246" s="228"/>
      <c r="O246" s="228"/>
      <c r="P246" s="228"/>
      <c r="Q246" s="228"/>
      <c r="R246" s="228"/>
      <c r="S246" s="228"/>
      <c r="T246" s="229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30" t="s">
        <v>145</v>
      </c>
      <c r="AU246" s="230" t="s">
        <v>81</v>
      </c>
      <c r="AV246" s="12" t="s">
        <v>83</v>
      </c>
      <c r="AW246" s="12" t="s">
        <v>34</v>
      </c>
      <c r="AX246" s="12" t="s">
        <v>74</v>
      </c>
      <c r="AY246" s="230" t="s">
        <v>137</v>
      </c>
    </row>
    <row r="247" s="12" customFormat="1">
      <c r="A247" s="12"/>
      <c r="B247" s="219"/>
      <c r="C247" s="220"/>
      <c r="D247" s="221" t="s">
        <v>145</v>
      </c>
      <c r="E247" s="222" t="s">
        <v>19</v>
      </c>
      <c r="F247" s="223" t="s">
        <v>364</v>
      </c>
      <c r="G247" s="220"/>
      <c r="H247" s="224">
        <v>48.469999999999999</v>
      </c>
      <c r="I247" s="225"/>
      <c r="J247" s="220"/>
      <c r="K247" s="220"/>
      <c r="L247" s="226"/>
      <c r="M247" s="227"/>
      <c r="N247" s="228"/>
      <c r="O247" s="228"/>
      <c r="P247" s="228"/>
      <c r="Q247" s="228"/>
      <c r="R247" s="228"/>
      <c r="S247" s="228"/>
      <c r="T247" s="229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0" t="s">
        <v>145</v>
      </c>
      <c r="AU247" s="230" t="s">
        <v>81</v>
      </c>
      <c r="AV247" s="12" t="s">
        <v>83</v>
      </c>
      <c r="AW247" s="12" t="s">
        <v>34</v>
      </c>
      <c r="AX247" s="12" t="s">
        <v>74</v>
      </c>
      <c r="AY247" s="230" t="s">
        <v>137</v>
      </c>
    </row>
    <row r="248" s="12" customFormat="1">
      <c r="A248" s="12"/>
      <c r="B248" s="219"/>
      <c r="C248" s="220"/>
      <c r="D248" s="221" t="s">
        <v>145</v>
      </c>
      <c r="E248" s="222" t="s">
        <v>19</v>
      </c>
      <c r="F248" s="223" t="s">
        <v>269</v>
      </c>
      <c r="G248" s="220"/>
      <c r="H248" s="224">
        <v>-96.5</v>
      </c>
      <c r="I248" s="225"/>
      <c r="J248" s="220"/>
      <c r="K248" s="220"/>
      <c r="L248" s="226"/>
      <c r="M248" s="227"/>
      <c r="N248" s="228"/>
      <c r="O248" s="228"/>
      <c r="P248" s="228"/>
      <c r="Q248" s="228"/>
      <c r="R248" s="228"/>
      <c r="S248" s="228"/>
      <c r="T248" s="229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0" t="s">
        <v>145</v>
      </c>
      <c r="AU248" s="230" t="s">
        <v>81</v>
      </c>
      <c r="AV248" s="12" t="s">
        <v>83</v>
      </c>
      <c r="AW248" s="12" t="s">
        <v>34</v>
      </c>
      <c r="AX248" s="12" t="s">
        <v>74</v>
      </c>
      <c r="AY248" s="230" t="s">
        <v>137</v>
      </c>
    </row>
    <row r="249" s="13" customFormat="1">
      <c r="A249" s="13"/>
      <c r="B249" s="231"/>
      <c r="C249" s="232"/>
      <c r="D249" s="221" t="s">
        <v>145</v>
      </c>
      <c r="E249" s="233" t="s">
        <v>19</v>
      </c>
      <c r="F249" s="234" t="s">
        <v>147</v>
      </c>
      <c r="G249" s="232"/>
      <c r="H249" s="235">
        <v>8306.6900000000005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145</v>
      </c>
      <c r="AU249" s="241" t="s">
        <v>81</v>
      </c>
      <c r="AV249" s="13" t="s">
        <v>143</v>
      </c>
      <c r="AW249" s="13" t="s">
        <v>34</v>
      </c>
      <c r="AX249" s="13" t="s">
        <v>81</v>
      </c>
      <c r="AY249" s="241" t="s">
        <v>137</v>
      </c>
    </row>
    <row r="250" s="2" customFormat="1" ht="14.4" customHeight="1">
      <c r="A250" s="40"/>
      <c r="B250" s="41"/>
      <c r="C250" s="207" t="s">
        <v>365</v>
      </c>
      <c r="D250" s="207" t="s">
        <v>138</v>
      </c>
      <c r="E250" s="208" t="s">
        <v>366</v>
      </c>
      <c r="F250" s="209" t="s">
        <v>367</v>
      </c>
      <c r="G250" s="210" t="s">
        <v>141</v>
      </c>
      <c r="H250" s="211">
        <v>3078.5700000000002</v>
      </c>
      <c r="I250" s="212"/>
      <c r="J250" s="211">
        <f>ROUND(I250*H250,1)</f>
        <v>0</v>
      </c>
      <c r="K250" s="209" t="s">
        <v>142</v>
      </c>
      <c r="L250" s="46"/>
      <c r="M250" s="213" t="s">
        <v>19</v>
      </c>
      <c r="N250" s="214" t="s">
        <v>45</v>
      </c>
      <c r="O250" s="86"/>
      <c r="P250" s="215">
        <f>O250*H250</f>
        <v>0</v>
      </c>
      <c r="Q250" s="215">
        <v>0.0056100000000000004</v>
      </c>
      <c r="R250" s="215">
        <f>Q250*H250</f>
        <v>17.270777700000004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143</v>
      </c>
      <c r="AT250" s="217" t="s">
        <v>138</v>
      </c>
      <c r="AU250" s="217" t="s">
        <v>81</v>
      </c>
      <c r="AY250" s="19" t="s">
        <v>137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ROUND(I250*H250,1)</f>
        <v>0</v>
      </c>
      <c r="BL250" s="19" t="s">
        <v>143</v>
      </c>
      <c r="BM250" s="217" t="s">
        <v>368</v>
      </c>
    </row>
    <row r="251" s="15" customFormat="1">
      <c r="A251" s="15"/>
      <c r="B251" s="257"/>
      <c r="C251" s="258"/>
      <c r="D251" s="221" t="s">
        <v>145</v>
      </c>
      <c r="E251" s="259" t="s">
        <v>19</v>
      </c>
      <c r="F251" s="260" t="s">
        <v>361</v>
      </c>
      <c r="G251" s="258"/>
      <c r="H251" s="259" t="s">
        <v>19</v>
      </c>
      <c r="I251" s="261"/>
      <c r="J251" s="258"/>
      <c r="K251" s="258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145</v>
      </c>
      <c r="AU251" s="266" t="s">
        <v>81</v>
      </c>
      <c r="AV251" s="15" t="s">
        <v>81</v>
      </c>
      <c r="AW251" s="15" t="s">
        <v>34</v>
      </c>
      <c r="AX251" s="15" t="s">
        <v>74</v>
      </c>
      <c r="AY251" s="266" t="s">
        <v>137</v>
      </c>
    </row>
    <row r="252" s="15" customFormat="1">
      <c r="A252" s="15"/>
      <c r="B252" s="257"/>
      <c r="C252" s="258"/>
      <c r="D252" s="221" t="s">
        <v>145</v>
      </c>
      <c r="E252" s="259" t="s">
        <v>19</v>
      </c>
      <c r="F252" s="260" t="s">
        <v>347</v>
      </c>
      <c r="G252" s="258"/>
      <c r="H252" s="259" t="s">
        <v>19</v>
      </c>
      <c r="I252" s="261"/>
      <c r="J252" s="258"/>
      <c r="K252" s="258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145</v>
      </c>
      <c r="AU252" s="266" t="s">
        <v>81</v>
      </c>
      <c r="AV252" s="15" t="s">
        <v>81</v>
      </c>
      <c r="AW252" s="15" t="s">
        <v>34</v>
      </c>
      <c r="AX252" s="15" t="s">
        <v>74</v>
      </c>
      <c r="AY252" s="266" t="s">
        <v>137</v>
      </c>
    </row>
    <row r="253" s="12" customFormat="1">
      <c r="A253" s="12"/>
      <c r="B253" s="219"/>
      <c r="C253" s="220"/>
      <c r="D253" s="221" t="s">
        <v>145</v>
      </c>
      <c r="E253" s="222" t="s">
        <v>19</v>
      </c>
      <c r="F253" s="223" t="s">
        <v>266</v>
      </c>
      <c r="G253" s="220"/>
      <c r="H253" s="224">
        <v>2706</v>
      </c>
      <c r="I253" s="225"/>
      <c r="J253" s="220"/>
      <c r="K253" s="220"/>
      <c r="L253" s="226"/>
      <c r="M253" s="227"/>
      <c r="N253" s="228"/>
      <c r="O253" s="228"/>
      <c r="P253" s="228"/>
      <c r="Q253" s="228"/>
      <c r="R253" s="228"/>
      <c r="S253" s="228"/>
      <c r="T253" s="229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0" t="s">
        <v>145</v>
      </c>
      <c r="AU253" s="230" t="s">
        <v>81</v>
      </c>
      <c r="AV253" s="12" t="s">
        <v>83</v>
      </c>
      <c r="AW253" s="12" t="s">
        <v>34</v>
      </c>
      <c r="AX253" s="12" t="s">
        <v>74</v>
      </c>
      <c r="AY253" s="230" t="s">
        <v>137</v>
      </c>
    </row>
    <row r="254" s="12" customFormat="1">
      <c r="A254" s="12"/>
      <c r="B254" s="219"/>
      <c r="C254" s="220"/>
      <c r="D254" s="221" t="s">
        <v>145</v>
      </c>
      <c r="E254" s="222" t="s">
        <v>19</v>
      </c>
      <c r="F254" s="223" t="s">
        <v>369</v>
      </c>
      <c r="G254" s="220"/>
      <c r="H254" s="224">
        <v>242.71000000000001</v>
      </c>
      <c r="I254" s="225"/>
      <c r="J254" s="220"/>
      <c r="K254" s="220"/>
      <c r="L254" s="226"/>
      <c r="M254" s="227"/>
      <c r="N254" s="228"/>
      <c r="O254" s="228"/>
      <c r="P254" s="228"/>
      <c r="Q254" s="228"/>
      <c r="R254" s="228"/>
      <c r="S254" s="228"/>
      <c r="T254" s="229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0" t="s">
        <v>145</v>
      </c>
      <c r="AU254" s="230" t="s">
        <v>81</v>
      </c>
      <c r="AV254" s="12" t="s">
        <v>83</v>
      </c>
      <c r="AW254" s="12" t="s">
        <v>34</v>
      </c>
      <c r="AX254" s="12" t="s">
        <v>74</v>
      </c>
      <c r="AY254" s="230" t="s">
        <v>137</v>
      </c>
    </row>
    <row r="255" s="12" customFormat="1">
      <c r="A255" s="12"/>
      <c r="B255" s="219"/>
      <c r="C255" s="220"/>
      <c r="D255" s="221" t="s">
        <v>145</v>
      </c>
      <c r="E255" s="222" t="s">
        <v>19</v>
      </c>
      <c r="F255" s="223" t="s">
        <v>268</v>
      </c>
      <c r="G255" s="220"/>
      <c r="H255" s="224">
        <v>215.40000000000001</v>
      </c>
      <c r="I255" s="225"/>
      <c r="J255" s="220"/>
      <c r="K255" s="220"/>
      <c r="L255" s="226"/>
      <c r="M255" s="227"/>
      <c r="N255" s="228"/>
      <c r="O255" s="228"/>
      <c r="P255" s="228"/>
      <c r="Q255" s="228"/>
      <c r="R255" s="228"/>
      <c r="S255" s="228"/>
      <c r="T255" s="229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0" t="s">
        <v>145</v>
      </c>
      <c r="AU255" s="230" t="s">
        <v>81</v>
      </c>
      <c r="AV255" s="12" t="s">
        <v>83</v>
      </c>
      <c r="AW255" s="12" t="s">
        <v>34</v>
      </c>
      <c r="AX255" s="12" t="s">
        <v>74</v>
      </c>
      <c r="AY255" s="230" t="s">
        <v>137</v>
      </c>
    </row>
    <row r="256" s="12" customFormat="1">
      <c r="A256" s="12"/>
      <c r="B256" s="219"/>
      <c r="C256" s="220"/>
      <c r="D256" s="221" t="s">
        <v>145</v>
      </c>
      <c r="E256" s="222" t="s">
        <v>19</v>
      </c>
      <c r="F256" s="223" t="s">
        <v>370</v>
      </c>
      <c r="G256" s="220"/>
      <c r="H256" s="224">
        <v>10.960000000000001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0" t="s">
        <v>145</v>
      </c>
      <c r="AU256" s="230" t="s">
        <v>81</v>
      </c>
      <c r="AV256" s="12" t="s">
        <v>83</v>
      </c>
      <c r="AW256" s="12" t="s">
        <v>34</v>
      </c>
      <c r="AX256" s="12" t="s">
        <v>74</v>
      </c>
      <c r="AY256" s="230" t="s">
        <v>137</v>
      </c>
    </row>
    <row r="257" s="12" customFormat="1">
      <c r="A257" s="12"/>
      <c r="B257" s="219"/>
      <c r="C257" s="220"/>
      <c r="D257" s="221" t="s">
        <v>145</v>
      </c>
      <c r="E257" s="222" t="s">
        <v>19</v>
      </c>
      <c r="F257" s="223" t="s">
        <v>269</v>
      </c>
      <c r="G257" s="220"/>
      <c r="H257" s="224">
        <v>-96.5</v>
      </c>
      <c r="I257" s="225"/>
      <c r="J257" s="220"/>
      <c r="K257" s="220"/>
      <c r="L257" s="226"/>
      <c r="M257" s="227"/>
      <c r="N257" s="228"/>
      <c r="O257" s="228"/>
      <c r="P257" s="228"/>
      <c r="Q257" s="228"/>
      <c r="R257" s="228"/>
      <c r="S257" s="228"/>
      <c r="T257" s="229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0" t="s">
        <v>145</v>
      </c>
      <c r="AU257" s="230" t="s">
        <v>81</v>
      </c>
      <c r="AV257" s="12" t="s">
        <v>83</v>
      </c>
      <c r="AW257" s="12" t="s">
        <v>34</v>
      </c>
      <c r="AX257" s="12" t="s">
        <v>74</v>
      </c>
      <c r="AY257" s="230" t="s">
        <v>137</v>
      </c>
    </row>
    <row r="258" s="13" customFormat="1">
      <c r="A258" s="13"/>
      <c r="B258" s="231"/>
      <c r="C258" s="232"/>
      <c r="D258" s="221" t="s">
        <v>145</v>
      </c>
      <c r="E258" s="233" t="s">
        <v>19</v>
      </c>
      <c r="F258" s="234" t="s">
        <v>147</v>
      </c>
      <c r="G258" s="232"/>
      <c r="H258" s="235">
        <v>3078.5700000000002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145</v>
      </c>
      <c r="AU258" s="241" t="s">
        <v>81</v>
      </c>
      <c r="AV258" s="13" t="s">
        <v>143</v>
      </c>
      <c r="AW258" s="13" t="s">
        <v>34</v>
      </c>
      <c r="AX258" s="13" t="s">
        <v>81</v>
      </c>
      <c r="AY258" s="241" t="s">
        <v>137</v>
      </c>
    </row>
    <row r="259" s="2" customFormat="1" ht="24.15" customHeight="1">
      <c r="A259" s="40"/>
      <c r="B259" s="41"/>
      <c r="C259" s="207" t="s">
        <v>371</v>
      </c>
      <c r="D259" s="207" t="s">
        <v>138</v>
      </c>
      <c r="E259" s="208" t="s">
        <v>372</v>
      </c>
      <c r="F259" s="209" t="s">
        <v>373</v>
      </c>
      <c r="G259" s="210" t="s">
        <v>141</v>
      </c>
      <c r="H259" s="211">
        <v>3078.5700000000002</v>
      </c>
      <c r="I259" s="212"/>
      <c r="J259" s="211">
        <f>ROUND(I259*H259,1)</f>
        <v>0</v>
      </c>
      <c r="K259" s="209" t="s">
        <v>142</v>
      </c>
      <c r="L259" s="46"/>
      <c r="M259" s="213" t="s">
        <v>19</v>
      </c>
      <c r="N259" s="214" t="s">
        <v>45</v>
      </c>
      <c r="O259" s="86"/>
      <c r="P259" s="215">
        <f>O259*H259</f>
        <v>0</v>
      </c>
      <c r="Q259" s="215">
        <v>0.21099999999999999</v>
      </c>
      <c r="R259" s="215">
        <f>Q259*H259</f>
        <v>649.57826999999997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143</v>
      </c>
      <c r="AT259" s="217" t="s">
        <v>138</v>
      </c>
      <c r="AU259" s="217" t="s">
        <v>81</v>
      </c>
      <c r="AY259" s="19" t="s">
        <v>137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81</v>
      </c>
      <c r="BK259" s="218">
        <f>ROUND(I259*H259,1)</f>
        <v>0</v>
      </c>
      <c r="BL259" s="19" t="s">
        <v>143</v>
      </c>
      <c r="BM259" s="217" t="s">
        <v>374</v>
      </c>
    </row>
    <row r="260" s="15" customFormat="1">
      <c r="A260" s="15"/>
      <c r="B260" s="257"/>
      <c r="C260" s="258"/>
      <c r="D260" s="221" t="s">
        <v>145</v>
      </c>
      <c r="E260" s="259" t="s">
        <v>19</v>
      </c>
      <c r="F260" s="260" t="s">
        <v>361</v>
      </c>
      <c r="G260" s="258"/>
      <c r="H260" s="259" t="s">
        <v>19</v>
      </c>
      <c r="I260" s="261"/>
      <c r="J260" s="258"/>
      <c r="K260" s="258"/>
      <c r="L260" s="262"/>
      <c r="M260" s="263"/>
      <c r="N260" s="264"/>
      <c r="O260" s="264"/>
      <c r="P260" s="264"/>
      <c r="Q260" s="264"/>
      <c r="R260" s="264"/>
      <c r="S260" s="264"/>
      <c r="T260" s="26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6" t="s">
        <v>145</v>
      </c>
      <c r="AU260" s="266" t="s">
        <v>81</v>
      </c>
      <c r="AV260" s="15" t="s">
        <v>81</v>
      </c>
      <c r="AW260" s="15" t="s">
        <v>34</v>
      </c>
      <c r="AX260" s="15" t="s">
        <v>74</v>
      </c>
      <c r="AY260" s="266" t="s">
        <v>137</v>
      </c>
    </row>
    <row r="261" s="12" customFormat="1">
      <c r="A261" s="12"/>
      <c r="B261" s="219"/>
      <c r="C261" s="220"/>
      <c r="D261" s="221" t="s">
        <v>145</v>
      </c>
      <c r="E261" s="222" t="s">
        <v>19</v>
      </c>
      <c r="F261" s="223" t="s">
        <v>266</v>
      </c>
      <c r="G261" s="220"/>
      <c r="H261" s="224">
        <v>2706</v>
      </c>
      <c r="I261" s="225"/>
      <c r="J261" s="220"/>
      <c r="K261" s="220"/>
      <c r="L261" s="226"/>
      <c r="M261" s="227"/>
      <c r="N261" s="228"/>
      <c r="O261" s="228"/>
      <c r="P261" s="228"/>
      <c r="Q261" s="228"/>
      <c r="R261" s="228"/>
      <c r="S261" s="228"/>
      <c r="T261" s="229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0" t="s">
        <v>145</v>
      </c>
      <c r="AU261" s="230" t="s">
        <v>81</v>
      </c>
      <c r="AV261" s="12" t="s">
        <v>83</v>
      </c>
      <c r="AW261" s="12" t="s">
        <v>34</v>
      </c>
      <c r="AX261" s="12" t="s">
        <v>74</v>
      </c>
      <c r="AY261" s="230" t="s">
        <v>137</v>
      </c>
    </row>
    <row r="262" s="12" customFormat="1">
      <c r="A262" s="12"/>
      <c r="B262" s="219"/>
      <c r="C262" s="220"/>
      <c r="D262" s="221" t="s">
        <v>145</v>
      </c>
      <c r="E262" s="222" t="s">
        <v>19</v>
      </c>
      <c r="F262" s="223" t="s">
        <v>369</v>
      </c>
      <c r="G262" s="220"/>
      <c r="H262" s="224">
        <v>242.71000000000001</v>
      </c>
      <c r="I262" s="225"/>
      <c r="J262" s="220"/>
      <c r="K262" s="220"/>
      <c r="L262" s="226"/>
      <c r="M262" s="227"/>
      <c r="N262" s="228"/>
      <c r="O262" s="228"/>
      <c r="P262" s="228"/>
      <c r="Q262" s="228"/>
      <c r="R262" s="228"/>
      <c r="S262" s="228"/>
      <c r="T262" s="229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0" t="s">
        <v>145</v>
      </c>
      <c r="AU262" s="230" t="s">
        <v>81</v>
      </c>
      <c r="AV262" s="12" t="s">
        <v>83</v>
      </c>
      <c r="AW262" s="12" t="s">
        <v>34</v>
      </c>
      <c r="AX262" s="12" t="s">
        <v>74</v>
      </c>
      <c r="AY262" s="230" t="s">
        <v>137</v>
      </c>
    </row>
    <row r="263" s="12" customFormat="1">
      <c r="A263" s="12"/>
      <c r="B263" s="219"/>
      <c r="C263" s="220"/>
      <c r="D263" s="221" t="s">
        <v>145</v>
      </c>
      <c r="E263" s="222" t="s">
        <v>19</v>
      </c>
      <c r="F263" s="223" t="s">
        <v>268</v>
      </c>
      <c r="G263" s="220"/>
      <c r="H263" s="224">
        <v>215.40000000000001</v>
      </c>
      <c r="I263" s="225"/>
      <c r="J263" s="220"/>
      <c r="K263" s="220"/>
      <c r="L263" s="226"/>
      <c r="M263" s="227"/>
      <c r="N263" s="228"/>
      <c r="O263" s="228"/>
      <c r="P263" s="228"/>
      <c r="Q263" s="228"/>
      <c r="R263" s="228"/>
      <c r="S263" s="228"/>
      <c r="T263" s="229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0" t="s">
        <v>145</v>
      </c>
      <c r="AU263" s="230" t="s">
        <v>81</v>
      </c>
      <c r="AV263" s="12" t="s">
        <v>83</v>
      </c>
      <c r="AW263" s="12" t="s">
        <v>34</v>
      </c>
      <c r="AX263" s="12" t="s">
        <v>74</v>
      </c>
      <c r="AY263" s="230" t="s">
        <v>137</v>
      </c>
    </row>
    <row r="264" s="12" customFormat="1">
      <c r="A264" s="12"/>
      <c r="B264" s="219"/>
      <c r="C264" s="220"/>
      <c r="D264" s="221" t="s">
        <v>145</v>
      </c>
      <c r="E264" s="222" t="s">
        <v>19</v>
      </c>
      <c r="F264" s="223" t="s">
        <v>370</v>
      </c>
      <c r="G264" s="220"/>
      <c r="H264" s="224">
        <v>10.960000000000001</v>
      </c>
      <c r="I264" s="225"/>
      <c r="J264" s="220"/>
      <c r="K264" s="220"/>
      <c r="L264" s="226"/>
      <c r="M264" s="227"/>
      <c r="N264" s="228"/>
      <c r="O264" s="228"/>
      <c r="P264" s="228"/>
      <c r="Q264" s="228"/>
      <c r="R264" s="228"/>
      <c r="S264" s="228"/>
      <c r="T264" s="229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0" t="s">
        <v>145</v>
      </c>
      <c r="AU264" s="230" t="s">
        <v>81</v>
      </c>
      <c r="AV264" s="12" t="s">
        <v>83</v>
      </c>
      <c r="AW264" s="12" t="s">
        <v>34</v>
      </c>
      <c r="AX264" s="12" t="s">
        <v>74</v>
      </c>
      <c r="AY264" s="230" t="s">
        <v>137</v>
      </c>
    </row>
    <row r="265" s="12" customFormat="1">
      <c r="A265" s="12"/>
      <c r="B265" s="219"/>
      <c r="C265" s="220"/>
      <c r="D265" s="221" t="s">
        <v>145</v>
      </c>
      <c r="E265" s="222" t="s">
        <v>19</v>
      </c>
      <c r="F265" s="223" t="s">
        <v>269</v>
      </c>
      <c r="G265" s="220"/>
      <c r="H265" s="224">
        <v>-96.5</v>
      </c>
      <c r="I265" s="225"/>
      <c r="J265" s="220"/>
      <c r="K265" s="220"/>
      <c r="L265" s="226"/>
      <c r="M265" s="227"/>
      <c r="N265" s="228"/>
      <c r="O265" s="228"/>
      <c r="P265" s="228"/>
      <c r="Q265" s="228"/>
      <c r="R265" s="228"/>
      <c r="S265" s="228"/>
      <c r="T265" s="229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0" t="s">
        <v>145</v>
      </c>
      <c r="AU265" s="230" t="s">
        <v>81</v>
      </c>
      <c r="AV265" s="12" t="s">
        <v>83</v>
      </c>
      <c r="AW265" s="12" t="s">
        <v>34</v>
      </c>
      <c r="AX265" s="12" t="s">
        <v>74</v>
      </c>
      <c r="AY265" s="230" t="s">
        <v>137</v>
      </c>
    </row>
    <row r="266" s="13" customFormat="1">
      <c r="A266" s="13"/>
      <c r="B266" s="231"/>
      <c r="C266" s="232"/>
      <c r="D266" s="221" t="s">
        <v>145</v>
      </c>
      <c r="E266" s="233" t="s">
        <v>19</v>
      </c>
      <c r="F266" s="234" t="s">
        <v>147</v>
      </c>
      <c r="G266" s="232"/>
      <c r="H266" s="235">
        <v>3078.5700000000002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145</v>
      </c>
      <c r="AU266" s="241" t="s">
        <v>81</v>
      </c>
      <c r="AV266" s="13" t="s">
        <v>143</v>
      </c>
      <c r="AW266" s="13" t="s">
        <v>34</v>
      </c>
      <c r="AX266" s="13" t="s">
        <v>81</v>
      </c>
      <c r="AY266" s="241" t="s">
        <v>137</v>
      </c>
    </row>
    <row r="267" s="2" customFormat="1" ht="14.4" customHeight="1">
      <c r="A267" s="40"/>
      <c r="B267" s="41"/>
      <c r="C267" s="207" t="s">
        <v>375</v>
      </c>
      <c r="D267" s="207" t="s">
        <v>138</v>
      </c>
      <c r="E267" s="208" t="s">
        <v>376</v>
      </c>
      <c r="F267" s="209" t="s">
        <v>377</v>
      </c>
      <c r="G267" s="210" t="s">
        <v>141</v>
      </c>
      <c r="H267" s="211">
        <v>2931.71</v>
      </c>
      <c r="I267" s="212"/>
      <c r="J267" s="211">
        <f>ROUND(I267*H267,1)</f>
        <v>0</v>
      </c>
      <c r="K267" s="209" t="s">
        <v>142</v>
      </c>
      <c r="L267" s="46"/>
      <c r="M267" s="213" t="s">
        <v>19</v>
      </c>
      <c r="N267" s="214" t="s">
        <v>45</v>
      </c>
      <c r="O267" s="86"/>
      <c r="P267" s="215">
        <f>O267*H267</f>
        <v>0</v>
      </c>
      <c r="Q267" s="215">
        <v>0.00031</v>
      </c>
      <c r="R267" s="215">
        <f>Q267*H267</f>
        <v>0.90883009999999997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143</v>
      </c>
      <c r="AT267" s="217" t="s">
        <v>138</v>
      </c>
      <c r="AU267" s="217" t="s">
        <v>81</v>
      </c>
      <c r="AY267" s="19" t="s">
        <v>137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81</v>
      </c>
      <c r="BK267" s="218">
        <f>ROUND(I267*H267,1)</f>
        <v>0</v>
      </c>
      <c r="BL267" s="19" t="s">
        <v>143</v>
      </c>
      <c r="BM267" s="217" t="s">
        <v>378</v>
      </c>
    </row>
    <row r="268" s="15" customFormat="1">
      <c r="A268" s="15"/>
      <c r="B268" s="257"/>
      <c r="C268" s="258"/>
      <c r="D268" s="221" t="s">
        <v>145</v>
      </c>
      <c r="E268" s="259" t="s">
        <v>19</v>
      </c>
      <c r="F268" s="260" t="s">
        <v>361</v>
      </c>
      <c r="G268" s="258"/>
      <c r="H268" s="259" t="s">
        <v>19</v>
      </c>
      <c r="I268" s="261"/>
      <c r="J268" s="258"/>
      <c r="K268" s="258"/>
      <c r="L268" s="262"/>
      <c r="M268" s="263"/>
      <c r="N268" s="264"/>
      <c r="O268" s="264"/>
      <c r="P268" s="264"/>
      <c r="Q268" s="264"/>
      <c r="R268" s="264"/>
      <c r="S268" s="264"/>
      <c r="T268" s="26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6" t="s">
        <v>145</v>
      </c>
      <c r="AU268" s="266" t="s">
        <v>81</v>
      </c>
      <c r="AV268" s="15" t="s">
        <v>81</v>
      </c>
      <c r="AW268" s="15" t="s">
        <v>34</v>
      </c>
      <c r="AX268" s="15" t="s">
        <v>74</v>
      </c>
      <c r="AY268" s="266" t="s">
        <v>137</v>
      </c>
    </row>
    <row r="269" s="15" customFormat="1">
      <c r="A269" s="15"/>
      <c r="B269" s="257"/>
      <c r="C269" s="258"/>
      <c r="D269" s="221" t="s">
        <v>145</v>
      </c>
      <c r="E269" s="259" t="s">
        <v>19</v>
      </c>
      <c r="F269" s="260" t="s">
        <v>347</v>
      </c>
      <c r="G269" s="258"/>
      <c r="H269" s="259" t="s">
        <v>19</v>
      </c>
      <c r="I269" s="261"/>
      <c r="J269" s="258"/>
      <c r="K269" s="258"/>
      <c r="L269" s="262"/>
      <c r="M269" s="263"/>
      <c r="N269" s="264"/>
      <c r="O269" s="264"/>
      <c r="P269" s="264"/>
      <c r="Q269" s="264"/>
      <c r="R269" s="264"/>
      <c r="S269" s="264"/>
      <c r="T269" s="26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6" t="s">
        <v>145</v>
      </c>
      <c r="AU269" s="266" t="s">
        <v>81</v>
      </c>
      <c r="AV269" s="15" t="s">
        <v>81</v>
      </c>
      <c r="AW269" s="15" t="s">
        <v>34</v>
      </c>
      <c r="AX269" s="15" t="s">
        <v>74</v>
      </c>
      <c r="AY269" s="266" t="s">
        <v>137</v>
      </c>
    </row>
    <row r="270" s="12" customFormat="1">
      <c r="A270" s="12"/>
      <c r="B270" s="219"/>
      <c r="C270" s="220"/>
      <c r="D270" s="221" t="s">
        <v>145</v>
      </c>
      <c r="E270" s="222" t="s">
        <v>19</v>
      </c>
      <c r="F270" s="223" t="s">
        <v>266</v>
      </c>
      <c r="G270" s="220"/>
      <c r="H270" s="224">
        <v>2706</v>
      </c>
      <c r="I270" s="225"/>
      <c r="J270" s="220"/>
      <c r="K270" s="220"/>
      <c r="L270" s="226"/>
      <c r="M270" s="227"/>
      <c r="N270" s="228"/>
      <c r="O270" s="228"/>
      <c r="P270" s="228"/>
      <c r="Q270" s="228"/>
      <c r="R270" s="228"/>
      <c r="S270" s="228"/>
      <c r="T270" s="229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0" t="s">
        <v>145</v>
      </c>
      <c r="AU270" s="230" t="s">
        <v>81</v>
      </c>
      <c r="AV270" s="12" t="s">
        <v>83</v>
      </c>
      <c r="AW270" s="12" t="s">
        <v>34</v>
      </c>
      <c r="AX270" s="12" t="s">
        <v>74</v>
      </c>
      <c r="AY270" s="230" t="s">
        <v>137</v>
      </c>
    </row>
    <row r="271" s="12" customFormat="1">
      <c r="A271" s="12"/>
      <c r="B271" s="219"/>
      <c r="C271" s="220"/>
      <c r="D271" s="221" t="s">
        <v>145</v>
      </c>
      <c r="E271" s="222" t="s">
        <v>19</v>
      </c>
      <c r="F271" s="223" t="s">
        <v>379</v>
      </c>
      <c r="G271" s="220"/>
      <c r="H271" s="224">
        <v>102.19</v>
      </c>
      <c r="I271" s="225"/>
      <c r="J271" s="220"/>
      <c r="K271" s="220"/>
      <c r="L271" s="226"/>
      <c r="M271" s="227"/>
      <c r="N271" s="228"/>
      <c r="O271" s="228"/>
      <c r="P271" s="228"/>
      <c r="Q271" s="228"/>
      <c r="R271" s="228"/>
      <c r="S271" s="228"/>
      <c r="T271" s="229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30" t="s">
        <v>145</v>
      </c>
      <c r="AU271" s="230" t="s">
        <v>81</v>
      </c>
      <c r="AV271" s="12" t="s">
        <v>83</v>
      </c>
      <c r="AW271" s="12" t="s">
        <v>34</v>
      </c>
      <c r="AX271" s="12" t="s">
        <v>74</v>
      </c>
      <c r="AY271" s="230" t="s">
        <v>137</v>
      </c>
    </row>
    <row r="272" s="12" customFormat="1">
      <c r="A272" s="12"/>
      <c r="B272" s="219"/>
      <c r="C272" s="220"/>
      <c r="D272" s="221" t="s">
        <v>145</v>
      </c>
      <c r="E272" s="222" t="s">
        <v>19</v>
      </c>
      <c r="F272" s="223" t="s">
        <v>268</v>
      </c>
      <c r="G272" s="220"/>
      <c r="H272" s="224">
        <v>215.40000000000001</v>
      </c>
      <c r="I272" s="225"/>
      <c r="J272" s="220"/>
      <c r="K272" s="220"/>
      <c r="L272" s="226"/>
      <c r="M272" s="227"/>
      <c r="N272" s="228"/>
      <c r="O272" s="228"/>
      <c r="P272" s="228"/>
      <c r="Q272" s="228"/>
      <c r="R272" s="228"/>
      <c r="S272" s="228"/>
      <c r="T272" s="229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30" t="s">
        <v>145</v>
      </c>
      <c r="AU272" s="230" t="s">
        <v>81</v>
      </c>
      <c r="AV272" s="12" t="s">
        <v>83</v>
      </c>
      <c r="AW272" s="12" t="s">
        <v>34</v>
      </c>
      <c r="AX272" s="12" t="s">
        <v>74</v>
      </c>
      <c r="AY272" s="230" t="s">
        <v>137</v>
      </c>
    </row>
    <row r="273" s="12" customFormat="1">
      <c r="A273" s="12"/>
      <c r="B273" s="219"/>
      <c r="C273" s="220"/>
      <c r="D273" s="221" t="s">
        <v>145</v>
      </c>
      <c r="E273" s="222" t="s">
        <v>19</v>
      </c>
      <c r="F273" s="223" t="s">
        <v>380</v>
      </c>
      <c r="G273" s="220"/>
      <c r="H273" s="224">
        <v>4.6200000000000001</v>
      </c>
      <c r="I273" s="225"/>
      <c r="J273" s="220"/>
      <c r="K273" s="220"/>
      <c r="L273" s="226"/>
      <c r="M273" s="227"/>
      <c r="N273" s="228"/>
      <c r="O273" s="228"/>
      <c r="P273" s="228"/>
      <c r="Q273" s="228"/>
      <c r="R273" s="228"/>
      <c r="S273" s="228"/>
      <c r="T273" s="229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0" t="s">
        <v>145</v>
      </c>
      <c r="AU273" s="230" t="s">
        <v>81</v>
      </c>
      <c r="AV273" s="12" t="s">
        <v>83</v>
      </c>
      <c r="AW273" s="12" t="s">
        <v>34</v>
      </c>
      <c r="AX273" s="12" t="s">
        <v>74</v>
      </c>
      <c r="AY273" s="230" t="s">
        <v>137</v>
      </c>
    </row>
    <row r="274" s="12" customFormat="1">
      <c r="A274" s="12"/>
      <c r="B274" s="219"/>
      <c r="C274" s="220"/>
      <c r="D274" s="221" t="s">
        <v>145</v>
      </c>
      <c r="E274" s="222" t="s">
        <v>19</v>
      </c>
      <c r="F274" s="223" t="s">
        <v>269</v>
      </c>
      <c r="G274" s="220"/>
      <c r="H274" s="224">
        <v>-96.5</v>
      </c>
      <c r="I274" s="225"/>
      <c r="J274" s="220"/>
      <c r="K274" s="220"/>
      <c r="L274" s="226"/>
      <c r="M274" s="227"/>
      <c r="N274" s="228"/>
      <c r="O274" s="228"/>
      <c r="P274" s="228"/>
      <c r="Q274" s="228"/>
      <c r="R274" s="228"/>
      <c r="S274" s="228"/>
      <c r="T274" s="229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30" t="s">
        <v>145</v>
      </c>
      <c r="AU274" s="230" t="s">
        <v>81</v>
      </c>
      <c r="AV274" s="12" t="s">
        <v>83</v>
      </c>
      <c r="AW274" s="12" t="s">
        <v>34</v>
      </c>
      <c r="AX274" s="12" t="s">
        <v>74</v>
      </c>
      <c r="AY274" s="230" t="s">
        <v>137</v>
      </c>
    </row>
    <row r="275" s="13" customFormat="1">
      <c r="A275" s="13"/>
      <c r="B275" s="231"/>
      <c r="C275" s="232"/>
      <c r="D275" s="221" t="s">
        <v>145</v>
      </c>
      <c r="E275" s="233" t="s">
        <v>19</v>
      </c>
      <c r="F275" s="234" t="s">
        <v>147</v>
      </c>
      <c r="G275" s="232"/>
      <c r="H275" s="235">
        <v>2931.71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145</v>
      </c>
      <c r="AU275" s="241" t="s">
        <v>81</v>
      </c>
      <c r="AV275" s="13" t="s">
        <v>143</v>
      </c>
      <c r="AW275" s="13" t="s">
        <v>34</v>
      </c>
      <c r="AX275" s="13" t="s">
        <v>81</v>
      </c>
      <c r="AY275" s="241" t="s">
        <v>137</v>
      </c>
    </row>
    <row r="276" s="2" customFormat="1" ht="24.15" customHeight="1">
      <c r="A276" s="40"/>
      <c r="B276" s="41"/>
      <c r="C276" s="207" t="s">
        <v>381</v>
      </c>
      <c r="D276" s="207" t="s">
        <v>138</v>
      </c>
      <c r="E276" s="208" t="s">
        <v>382</v>
      </c>
      <c r="F276" s="209" t="s">
        <v>383</v>
      </c>
      <c r="G276" s="210" t="s">
        <v>141</v>
      </c>
      <c r="H276" s="211">
        <v>2931.71</v>
      </c>
      <c r="I276" s="212"/>
      <c r="J276" s="211">
        <f>ROUND(I276*H276,1)</f>
        <v>0</v>
      </c>
      <c r="K276" s="209" t="s">
        <v>142</v>
      </c>
      <c r="L276" s="46"/>
      <c r="M276" s="213" t="s">
        <v>19</v>
      </c>
      <c r="N276" s="214" t="s">
        <v>45</v>
      </c>
      <c r="O276" s="86"/>
      <c r="P276" s="215">
        <f>O276*H276</f>
        <v>0</v>
      </c>
      <c r="Q276" s="215">
        <v>0.12966</v>
      </c>
      <c r="R276" s="215">
        <f>Q276*H276</f>
        <v>380.12551860000002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143</v>
      </c>
      <c r="AT276" s="217" t="s">
        <v>138</v>
      </c>
      <c r="AU276" s="217" t="s">
        <v>81</v>
      </c>
      <c r="AY276" s="19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81</v>
      </c>
      <c r="BK276" s="218">
        <f>ROUND(I276*H276,1)</f>
        <v>0</v>
      </c>
      <c r="BL276" s="19" t="s">
        <v>143</v>
      </c>
      <c r="BM276" s="217" t="s">
        <v>384</v>
      </c>
    </row>
    <row r="277" s="15" customFormat="1">
      <c r="A277" s="15"/>
      <c r="B277" s="257"/>
      <c r="C277" s="258"/>
      <c r="D277" s="221" t="s">
        <v>145</v>
      </c>
      <c r="E277" s="259" t="s">
        <v>19</v>
      </c>
      <c r="F277" s="260" t="s">
        <v>361</v>
      </c>
      <c r="G277" s="258"/>
      <c r="H277" s="259" t="s">
        <v>19</v>
      </c>
      <c r="I277" s="261"/>
      <c r="J277" s="258"/>
      <c r="K277" s="258"/>
      <c r="L277" s="262"/>
      <c r="M277" s="263"/>
      <c r="N277" s="264"/>
      <c r="O277" s="264"/>
      <c r="P277" s="264"/>
      <c r="Q277" s="264"/>
      <c r="R277" s="264"/>
      <c r="S277" s="264"/>
      <c r="T277" s="26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6" t="s">
        <v>145</v>
      </c>
      <c r="AU277" s="266" t="s">
        <v>81</v>
      </c>
      <c r="AV277" s="15" t="s">
        <v>81</v>
      </c>
      <c r="AW277" s="15" t="s">
        <v>34</v>
      </c>
      <c r="AX277" s="15" t="s">
        <v>74</v>
      </c>
      <c r="AY277" s="266" t="s">
        <v>137</v>
      </c>
    </row>
    <row r="278" s="12" customFormat="1">
      <c r="A278" s="12"/>
      <c r="B278" s="219"/>
      <c r="C278" s="220"/>
      <c r="D278" s="221" t="s">
        <v>145</v>
      </c>
      <c r="E278" s="222" t="s">
        <v>19</v>
      </c>
      <c r="F278" s="223" t="s">
        <v>385</v>
      </c>
      <c r="G278" s="220"/>
      <c r="H278" s="224">
        <v>2706</v>
      </c>
      <c r="I278" s="225"/>
      <c r="J278" s="220"/>
      <c r="K278" s="220"/>
      <c r="L278" s="226"/>
      <c r="M278" s="227"/>
      <c r="N278" s="228"/>
      <c r="O278" s="228"/>
      <c r="P278" s="228"/>
      <c r="Q278" s="228"/>
      <c r="R278" s="228"/>
      <c r="S278" s="228"/>
      <c r="T278" s="229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0" t="s">
        <v>145</v>
      </c>
      <c r="AU278" s="230" t="s">
        <v>81</v>
      </c>
      <c r="AV278" s="12" t="s">
        <v>83</v>
      </c>
      <c r="AW278" s="12" t="s">
        <v>34</v>
      </c>
      <c r="AX278" s="12" t="s">
        <v>74</v>
      </c>
      <c r="AY278" s="230" t="s">
        <v>137</v>
      </c>
    </row>
    <row r="279" s="12" customFormat="1">
      <c r="A279" s="12"/>
      <c r="B279" s="219"/>
      <c r="C279" s="220"/>
      <c r="D279" s="221" t="s">
        <v>145</v>
      </c>
      <c r="E279" s="222" t="s">
        <v>19</v>
      </c>
      <c r="F279" s="223" t="s">
        <v>386</v>
      </c>
      <c r="G279" s="220"/>
      <c r="H279" s="224">
        <v>102.19</v>
      </c>
      <c r="I279" s="225"/>
      <c r="J279" s="220"/>
      <c r="K279" s="220"/>
      <c r="L279" s="226"/>
      <c r="M279" s="227"/>
      <c r="N279" s="228"/>
      <c r="O279" s="228"/>
      <c r="P279" s="228"/>
      <c r="Q279" s="228"/>
      <c r="R279" s="228"/>
      <c r="S279" s="228"/>
      <c r="T279" s="229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30" t="s">
        <v>145</v>
      </c>
      <c r="AU279" s="230" t="s">
        <v>81</v>
      </c>
      <c r="AV279" s="12" t="s">
        <v>83</v>
      </c>
      <c r="AW279" s="12" t="s">
        <v>34</v>
      </c>
      <c r="AX279" s="12" t="s">
        <v>74</v>
      </c>
      <c r="AY279" s="230" t="s">
        <v>137</v>
      </c>
    </row>
    <row r="280" s="12" customFormat="1">
      <c r="A280" s="12"/>
      <c r="B280" s="219"/>
      <c r="C280" s="220"/>
      <c r="D280" s="221" t="s">
        <v>145</v>
      </c>
      <c r="E280" s="222" t="s">
        <v>19</v>
      </c>
      <c r="F280" s="223" t="s">
        <v>387</v>
      </c>
      <c r="G280" s="220"/>
      <c r="H280" s="224">
        <v>215.40000000000001</v>
      </c>
      <c r="I280" s="225"/>
      <c r="J280" s="220"/>
      <c r="K280" s="220"/>
      <c r="L280" s="226"/>
      <c r="M280" s="227"/>
      <c r="N280" s="228"/>
      <c r="O280" s="228"/>
      <c r="P280" s="228"/>
      <c r="Q280" s="228"/>
      <c r="R280" s="228"/>
      <c r="S280" s="228"/>
      <c r="T280" s="229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30" t="s">
        <v>145</v>
      </c>
      <c r="AU280" s="230" t="s">
        <v>81</v>
      </c>
      <c r="AV280" s="12" t="s">
        <v>83</v>
      </c>
      <c r="AW280" s="12" t="s">
        <v>34</v>
      </c>
      <c r="AX280" s="12" t="s">
        <v>74</v>
      </c>
      <c r="AY280" s="230" t="s">
        <v>137</v>
      </c>
    </row>
    <row r="281" s="12" customFormat="1">
      <c r="A281" s="12"/>
      <c r="B281" s="219"/>
      <c r="C281" s="220"/>
      <c r="D281" s="221" t="s">
        <v>145</v>
      </c>
      <c r="E281" s="222" t="s">
        <v>19</v>
      </c>
      <c r="F281" s="223" t="s">
        <v>388</v>
      </c>
      <c r="G281" s="220"/>
      <c r="H281" s="224">
        <v>4.6200000000000001</v>
      </c>
      <c r="I281" s="225"/>
      <c r="J281" s="220"/>
      <c r="K281" s="220"/>
      <c r="L281" s="226"/>
      <c r="M281" s="227"/>
      <c r="N281" s="228"/>
      <c r="O281" s="228"/>
      <c r="P281" s="228"/>
      <c r="Q281" s="228"/>
      <c r="R281" s="228"/>
      <c r="S281" s="228"/>
      <c r="T281" s="229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30" t="s">
        <v>145</v>
      </c>
      <c r="AU281" s="230" t="s">
        <v>81</v>
      </c>
      <c r="AV281" s="12" t="s">
        <v>83</v>
      </c>
      <c r="AW281" s="12" t="s">
        <v>34</v>
      </c>
      <c r="AX281" s="12" t="s">
        <v>74</v>
      </c>
      <c r="AY281" s="230" t="s">
        <v>137</v>
      </c>
    </row>
    <row r="282" s="12" customFormat="1">
      <c r="A282" s="12"/>
      <c r="B282" s="219"/>
      <c r="C282" s="220"/>
      <c r="D282" s="221" t="s">
        <v>145</v>
      </c>
      <c r="E282" s="222" t="s">
        <v>19</v>
      </c>
      <c r="F282" s="223" t="s">
        <v>269</v>
      </c>
      <c r="G282" s="220"/>
      <c r="H282" s="224">
        <v>-96.5</v>
      </c>
      <c r="I282" s="225"/>
      <c r="J282" s="220"/>
      <c r="K282" s="220"/>
      <c r="L282" s="226"/>
      <c r="M282" s="227"/>
      <c r="N282" s="228"/>
      <c r="O282" s="228"/>
      <c r="P282" s="228"/>
      <c r="Q282" s="228"/>
      <c r="R282" s="228"/>
      <c r="S282" s="228"/>
      <c r="T282" s="229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30" t="s">
        <v>145</v>
      </c>
      <c r="AU282" s="230" t="s">
        <v>81</v>
      </c>
      <c r="AV282" s="12" t="s">
        <v>83</v>
      </c>
      <c r="AW282" s="12" t="s">
        <v>34</v>
      </c>
      <c r="AX282" s="12" t="s">
        <v>74</v>
      </c>
      <c r="AY282" s="230" t="s">
        <v>137</v>
      </c>
    </row>
    <row r="283" s="13" customFormat="1">
      <c r="A283" s="13"/>
      <c r="B283" s="231"/>
      <c r="C283" s="232"/>
      <c r="D283" s="221" t="s">
        <v>145</v>
      </c>
      <c r="E283" s="233" t="s">
        <v>19</v>
      </c>
      <c r="F283" s="234" t="s">
        <v>147</v>
      </c>
      <c r="G283" s="232"/>
      <c r="H283" s="235">
        <v>2931.71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145</v>
      </c>
      <c r="AU283" s="241" t="s">
        <v>81</v>
      </c>
      <c r="AV283" s="13" t="s">
        <v>143</v>
      </c>
      <c r="AW283" s="13" t="s">
        <v>34</v>
      </c>
      <c r="AX283" s="13" t="s">
        <v>81</v>
      </c>
      <c r="AY283" s="241" t="s">
        <v>137</v>
      </c>
    </row>
    <row r="284" s="2" customFormat="1" ht="14.4" customHeight="1">
      <c r="A284" s="40"/>
      <c r="B284" s="41"/>
      <c r="C284" s="207" t="s">
        <v>389</v>
      </c>
      <c r="D284" s="207" t="s">
        <v>138</v>
      </c>
      <c r="E284" s="208" t="s">
        <v>390</v>
      </c>
      <c r="F284" s="209" t="s">
        <v>391</v>
      </c>
      <c r="G284" s="210" t="s">
        <v>201</v>
      </c>
      <c r="H284" s="211">
        <v>31.940000000000001</v>
      </c>
      <c r="I284" s="212"/>
      <c r="J284" s="211">
        <f>ROUND(I284*H284,1)</f>
        <v>0</v>
      </c>
      <c r="K284" s="209" t="s">
        <v>142</v>
      </c>
      <c r="L284" s="46"/>
      <c r="M284" s="213" t="s">
        <v>19</v>
      </c>
      <c r="N284" s="214" t="s">
        <v>45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143</v>
      </c>
      <c r="AT284" s="217" t="s">
        <v>138</v>
      </c>
      <c r="AU284" s="217" t="s">
        <v>81</v>
      </c>
      <c r="AY284" s="19" t="s">
        <v>137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81</v>
      </c>
      <c r="BK284" s="218">
        <f>ROUND(I284*H284,1)</f>
        <v>0</v>
      </c>
      <c r="BL284" s="19" t="s">
        <v>143</v>
      </c>
      <c r="BM284" s="217" t="s">
        <v>392</v>
      </c>
    </row>
    <row r="285" s="12" customFormat="1">
      <c r="A285" s="12"/>
      <c r="B285" s="219"/>
      <c r="C285" s="220"/>
      <c r="D285" s="221" t="s">
        <v>145</v>
      </c>
      <c r="E285" s="222" t="s">
        <v>19</v>
      </c>
      <c r="F285" s="223" t="s">
        <v>393</v>
      </c>
      <c r="G285" s="220"/>
      <c r="H285" s="224">
        <v>31.940000000000001</v>
      </c>
      <c r="I285" s="225"/>
      <c r="J285" s="220"/>
      <c r="K285" s="220"/>
      <c r="L285" s="226"/>
      <c r="M285" s="227"/>
      <c r="N285" s="228"/>
      <c r="O285" s="228"/>
      <c r="P285" s="228"/>
      <c r="Q285" s="228"/>
      <c r="R285" s="228"/>
      <c r="S285" s="228"/>
      <c r="T285" s="229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0" t="s">
        <v>145</v>
      </c>
      <c r="AU285" s="230" t="s">
        <v>81</v>
      </c>
      <c r="AV285" s="12" t="s">
        <v>83</v>
      </c>
      <c r="AW285" s="12" t="s">
        <v>34</v>
      </c>
      <c r="AX285" s="12" t="s">
        <v>81</v>
      </c>
      <c r="AY285" s="230" t="s">
        <v>137</v>
      </c>
    </row>
    <row r="286" s="2" customFormat="1" ht="14.4" customHeight="1">
      <c r="A286" s="40"/>
      <c r="B286" s="41"/>
      <c r="C286" s="267" t="s">
        <v>394</v>
      </c>
      <c r="D286" s="267" t="s">
        <v>243</v>
      </c>
      <c r="E286" s="268" t="s">
        <v>395</v>
      </c>
      <c r="F286" s="269" t="s">
        <v>396</v>
      </c>
      <c r="G286" s="270" t="s">
        <v>246</v>
      </c>
      <c r="H286" s="271">
        <v>1.6000000000000001</v>
      </c>
      <c r="I286" s="272"/>
      <c r="J286" s="271">
        <f>ROUND(I286*H286,1)</f>
        <v>0</v>
      </c>
      <c r="K286" s="269" t="s">
        <v>142</v>
      </c>
      <c r="L286" s="273"/>
      <c r="M286" s="274" t="s">
        <v>19</v>
      </c>
      <c r="N286" s="275" t="s">
        <v>45</v>
      </c>
      <c r="O286" s="86"/>
      <c r="P286" s="215">
        <f>O286*H286</f>
        <v>0</v>
      </c>
      <c r="Q286" s="215">
        <v>1</v>
      </c>
      <c r="R286" s="215">
        <f>Q286*H286</f>
        <v>1.6000000000000001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171</v>
      </c>
      <c r="AT286" s="217" t="s">
        <v>243</v>
      </c>
      <c r="AU286" s="217" t="s">
        <v>81</v>
      </c>
      <c r="AY286" s="19" t="s">
        <v>137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81</v>
      </c>
      <c r="BK286" s="218">
        <f>ROUND(I286*H286,1)</f>
        <v>0</v>
      </c>
      <c r="BL286" s="19" t="s">
        <v>143</v>
      </c>
      <c r="BM286" s="217" t="s">
        <v>397</v>
      </c>
    </row>
    <row r="287" s="12" customFormat="1">
      <c r="A287" s="12"/>
      <c r="B287" s="219"/>
      <c r="C287" s="220"/>
      <c r="D287" s="221" t="s">
        <v>145</v>
      </c>
      <c r="E287" s="222" t="s">
        <v>19</v>
      </c>
      <c r="F287" s="223" t="s">
        <v>398</v>
      </c>
      <c r="G287" s="220"/>
      <c r="H287" s="224">
        <v>1.6000000000000001</v>
      </c>
      <c r="I287" s="225"/>
      <c r="J287" s="220"/>
      <c r="K287" s="220"/>
      <c r="L287" s="226"/>
      <c r="M287" s="227"/>
      <c r="N287" s="228"/>
      <c r="O287" s="228"/>
      <c r="P287" s="228"/>
      <c r="Q287" s="228"/>
      <c r="R287" s="228"/>
      <c r="S287" s="228"/>
      <c r="T287" s="229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30" t="s">
        <v>145</v>
      </c>
      <c r="AU287" s="230" t="s">
        <v>81</v>
      </c>
      <c r="AV287" s="12" t="s">
        <v>83</v>
      </c>
      <c r="AW287" s="12" t="s">
        <v>34</v>
      </c>
      <c r="AX287" s="12" t="s">
        <v>81</v>
      </c>
      <c r="AY287" s="230" t="s">
        <v>137</v>
      </c>
    </row>
    <row r="288" s="2" customFormat="1" ht="14.4" customHeight="1">
      <c r="A288" s="40"/>
      <c r="B288" s="41"/>
      <c r="C288" s="267" t="s">
        <v>399</v>
      </c>
      <c r="D288" s="267" t="s">
        <v>243</v>
      </c>
      <c r="E288" s="268" t="s">
        <v>400</v>
      </c>
      <c r="F288" s="269" t="s">
        <v>257</v>
      </c>
      <c r="G288" s="270" t="s">
        <v>246</v>
      </c>
      <c r="H288" s="271">
        <v>63.869999999999997</v>
      </c>
      <c r="I288" s="272"/>
      <c r="J288" s="271">
        <f>ROUND(I288*H288,1)</f>
        <v>0</v>
      </c>
      <c r="K288" s="269" t="s">
        <v>142</v>
      </c>
      <c r="L288" s="273"/>
      <c r="M288" s="274" t="s">
        <v>19</v>
      </c>
      <c r="N288" s="275" t="s">
        <v>45</v>
      </c>
      <c r="O288" s="86"/>
      <c r="P288" s="215">
        <f>O288*H288</f>
        <v>0</v>
      </c>
      <c r="Q288" s="215">
        <v>1</v>
      </c>
      <c r="R288" s="215">
        <f>Q288*H288</f>
        <v>63.869999999999997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171</v>
      </c>
      <c r="AT288" s="217" t="s">
        <v>243</v>
      </c>
      <c r="AU288" s="217" t="s">
        <v>81</v>
      </c>
      <c r="AY288" s="19" t="s">
        <v>137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81</v>
      </c>
      <c r="BK288" s="218">
        <f>ROUND(I288*H288,1)</f>
        <v>0</v>
      </c>
      <c r="BL288" s="19" t="s">
        <v>143</v>
      </c>
      <c r="BM288" s="217" t="s">
        <v>401</v>
      </c>
    </row>
    <row r="289" s="12" customFormat="1">
      <c r="A289" s="12"/>
      <c r="B289" s="219"/>
      <c r="C289" s="220"/>
      <c r="D289" s="221" t="s">
        <v>145</v>
      </c>
      <c r="E289" s="222" t="s">
        <v>19</v>
      </c>
      <c r="F289" s="223" t="s">
        <v>402</v>
      </c>
      <c r="G289" s="220"/>
      <c r="H289" s="224">
        <v>63.869999999999997</v>
      </c>
      <c r="I289" s="225"/>
      <c r="J289" s="220"/>
      <c r="K289" s="220"/>
      <c r="L289" s="226"/>
      <c r="M289" s="227"/>
      <c r="N289" s="228"/>
      <c r="O289" s="228"/>
      <c r="P289" s="228"/>
      <c r="Q289" s="228"/>
      <c r="R289" s="228"/>
      <c r="S289" s="228"/>
      <c r="T289" s="229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0" t="s">
        <v>145</v>
      </c>
      <c r="AU289" s="230" t="s">
        <v>81</v>
      </c>
      <c r="AV289" s="12" t="s">
        <v>83</v>
      </c>
      <c r="AW289" s="12" t="s">
        <v>34</v>
      </c>
      <c r="AX289" s="12" t="s">
        <v>81</v>
      </c>
      <c r="AY289" s="230" t="s">
        <v>137</v>
      </c>
    </row>
    <row r="290" s="11" customFormat="1" ht="25.92" customHeight="1">
      <c r="A290" s="11"/>
      <c r="B290" s="193"/>
      <c r="C290" s="194"/>
      <c r="D290" s="195" t="s">
        <v>73</v>
      </c>
      <c r="E290" s="196" t="s">
        <v>403</v>
      </c>
      <c r="F290" s="196" t="s">
        <v>404</v>
      </c>
      <c r="G290" s="194"/>
      <c r="H290" s="194"/>
      <c r="I290" s="197"/>
      <c r="J290" s="198">
        <f>BK290</f>
        <v>0</v>
      </c>
      <c r="K290" s="194"/>
      <c r="L290" s="199"/>
      <c r="M290" s="200"/>
      <c r="N290" s="201"/>
      <c r="O290" s="201"/>
      <c r="P290" s="202">
        <f>SUM(P291:P317)</f>
        <v>0</v>
      </c>
      <c r="Q290" s="201"/>
      <c r="R290" s="202">
        <f>SUM(R291:R317)</f>
        <v>51.696027199999996</v>
      </c>
      <c r="S290" s="201"/>
      <c r="T290" s="203">
        <f>SUM(T291:T317)</f>
        <v>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204" t="s">
        <v>81</v>
      </c>
      <c r="AT290" s="205" t="s">
        <v>73</v>
      </c>
      <c r="AU290" s="205" t="s">
        <v>74</v>
      </c>
      <c r="AY290" s="204" t="s">
        <v>137</v>
      </c>
      <c r="BK290" s="206">
        <f>SUM(BK291:BK317)</f>
        <v>0</v>
      </c>
    </row>
    <row r="291" s="2" customFormat="1" ht="14.4" customHeight="1">
      <c r="A291" s="40"/>
      <c r="B291" s="41"/>
      <c r="C291" s="207" t="s">
        <v>405</v>
      </c>
      <c r="D291" s="207" t="s">
        <v>138</v>
      </c>
      <c r="E291" s="208" t="s">
        <v>406</v>
      </c>
      <c r="F291" s="209" t="s">
        <v>407</v>
      </c>
      <c r="G291" s="210" t="s">
        <v>150</v>
      </c>
      <c r="H291" s="211">
        <v>2</v>
      </c>
      <c r="I291" s="212"/>
      <c r="J291" s="211">
        <f>ROUND(I291*H291,1)</f>
        <v>0</v>
      </c>
      <c r="K291" s="209" t="s">
        <v>142</v>
      </c>
      <c r="L291" s="46"/>
      <c r="M291" s="213" t="s">
        <v>19</v>
      </c>
      <c r="N291" s="214" t="s">
        <v>45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143</v>
      </c>
      <c r="AT291" s="217" t="s">
        <v>138</v>
      </c>
      <c r="AU291" s="217" t="s">
        <v>81</v>
      </c>
      <c r="AY291" s="19" t="s">
        <v>137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81</v>
      </c>
      <c r="BK291" s="218">
        <f>ROUND(I291*H291,1)</f>
        <v>0</v>
      </c>
      <c r="BL291" s="19" t="s">
        <v>143</v>
      </c>
      <c r="BM291" s="217" t="s">
        <v>408</v>
      </c>
    </row>
    <row r="292" s="2" customFormat="1" ht="14.4" customHeight="1">
      <c r="A292" s="40"/>
      <c r="B292" s="41"/>
      <c r="C292" s="267" t="s">
        <v>409</v>
      </c>
      <c r="D292" s="267" t="s">
        <v>243</v>
      </c>
      <c r="E292" s="268" t="s">
        <v>410</v>
      </c>
      <c r="F292" s="269" t="s">
        <v>411</v>
      </c>
      <c r="G292" s="270" t="s">
        <v>150</v>
      </c>
      <c r="H292" s="271">
        <v>2</v>
      </c>
      <c r="I292" s="272"/>
      <c r="J292" s="271">
        <f>ROUND(I292*H292,1)</f>
        <v>0</v>
      </c>
      <c r="K292" s="269" t="s">
        <v>142</v>
      </c>
      <c r="L292" s="273"/>
      <c r="M292" s="274" t="s">
        <v>19</v>
      </c>
      <c r="N292" s="275" t="s">
        <v>45</v>
      </c>
      <c r="O292" s="86"/>
      <c r="P292" s="215">
        <f>O292*H292</f>
        <v>0</v>
      </c>
      <c r="Q292" s="215">
        <v>0.0020999999999999999</v>
      </c>
      <c r="R292" s="215">
        <f>Q292*H292</f>
        <v>0.0041999999999999997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171</v>
      </c>
      <c r="AT292" s="217" t="s">
        <v>243</v>
      </c>
      <c r="AU292" s="217" t="s">
        <v>81</v>
      </c>
      <c r="AY292" s="19" t="s">
        <v>137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81</v>
      </c>
      <c r="BK292" s="218">
        <f>ROUND(I292*H292,1)</f>
        <v>0</v>
      </c>
      <c r="BL292" s="19" t="s">
        <v>143</v>
      </c>
      <c r="BM292" s="217" t="s">
        <v>412</v>
      </c>
    </row>
    <row r="293" s="2" customFormat="1" ht="14.4" customHeight="1">
      <c r="A293" s="40"/>
      <c r="B293" s="41"/>
      <c r="C293" s="207" t="s">
        <v>413</v>
      </c>
      <c r="D293" s="207" t="s">
        <v>138</v>
      </c>
      <c r="E293" s="208" t="s">
        <v>414</v>
      </c>
      <c r="F293" s="209" t="s">
        <v>415</v>
      </c>
      <c r="G293" s="210" t="s">
        <v>310</v>
      </c>
      <c r="H293" s="211">
        <v>8.75</v>
      </c>
      <c r="I293" s="212"/>
      <c r="J293" s="211">
        <f>ROUND(I293*H293,1)</f>
        <v>0</v>
      </c>
      <c r="K293" s="209" t="s">
        <v>142</v>
      </c>
      <c r="L293" s="46"/>
      <c r="M293" s="213" t="s">
        <v>19</v>
      </c>
      <c r="N293" s="214" t="s">
        <v>45</v>
      </c>
      <c r="O293" s="86"/>
      <c r="P293" s="215">
        <f>O293*H293</f>
        <v>0</v>
      </c>
      <c r="Q293" s="215">
        <v>0.61348000000000003</v>
      </c>
      <c r="R293" s="215">
        <f>Q293*H293</f>
        <v>5.3679500000000004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143</v>
      </c>
      <c r="AT293" s="217" t="s">
        <v>138</v>
      </c>
      <c r="AU293" s="217" t="s">
        <v>81</v>
      </c>
      <c r="AY293" s="19" t="s">
        <v>137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81</v>
      </c>
      <c r="BK293" s="218">
        <f>ROUND(I293*H293,1)</f>
        <v>0</v>
      </c>
      <c r="BL293" s="19" t="s">
        <v>143</v>
      </c>
      <c r="BM293" s="217" t="s">
        <v>416</v>
      </c>
    </row>
    <row r="294" s="12" customFormat="1">
      <c r="A294" s="12"/>
      <c r="B294" s="219"/>
      <c r="C294" s="220"/>
      <c r="D294" s="221" t="s">
        <v>145</v>
      </c>
      <c r="E294" s="222" t="s">
        <v>19</v>
      </c>
      <c r="F294" s="223" t="s">
        <v>417</v>
      </c>
      <c r="G294" s="220"/>
      <c r="H294" s="224">
        <v>8.75</v>
      </c>
      <c r="I294" s="225"/>
      <c r="J294" s="220"/>
      <c r="K294" s="220"/>
      <c r="L294" s="226"/>
      <c r="M294" s="227"/>
      <c r="N294" s="228"/>
      <c r="O294" s="228"/>
      <c r="P294" s="228"/>
      <c r="Q294" s="228"/>
      <c r="R294" s="228"/>
      <c r="S294" s="228"/>
      <c r="T294" s="229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0" t="s">
        <v>145</v>
      </c>
      <c r="AU294" s="230" t="s">
        <v>81</v>
      </c>
      <c r="AV294" s="12" t="s">
        <v>83</v>
      </c>
      <c r="AW294" s="12" t="s">
        <v>34</v>
      </c>
      <c r="AX294" s="12" t="s">
        <v>74</v>
      </c>
      <c r="AY294" s="230" t="s">
        <v>137</v>
      </c>
    </row>
    <row r="295" s="13" customFormat="1">
      <c r="A295" s="13"/>
      <c r="B295" s="231"/>
      <c r="C295" s="232"/>
      <c r="D295" s="221" t="s">
        <v>145</v>
      </c>
      <c r="E295" s="233" t="s">
        <v>19</v>
      </c>
      <c r="F295" s="234" t="s">
        <v>147</v>
      </c>
      <c r="G295" s="232"/>
      <c r="H295" s="235">
        <v>8.75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145</v>
      </c>
      <c r="AU295" s="241" t="s">
        <v>81</v>
      </c>
      <c r="AV295" s="13" t="s">
        <v>143</v>
      </c>
      <c r="AW295" s="13" t="s">
        <v>34</v>
      </c>
      <c r="AX295" s="13" t="s">
        <v>81</v>
      </c>
      <c r="AY295" s="241" t="s">
        <v>137</v>
      </c>
    </row>
    <row r="296" s="2" customFormat="1" ht="14.4" customHeight="1">
      <c r="A296" s="40"/>
      <c r="B296" s="41"/>
      <c r="C296" s="267" t="s">
        <v>418</v>
      </c>
      <c r="D296" s="267" t="s">
        <v>243</v>
      </c>
      <c r="E296" s="268" t="s">
        <v>419</v>
      </c>
      <c r="F296" s="269" t="s">
        <v>420</v>
      </c>
      <c r="G296" s="270" t="s">
        <v>150</v>
      </c>
      <c r="H296" s="271">
        <v>9</v>
      </c>
      <c r="I296" s="272"/>
      <c r="J296" s="271">
        <f>ROUND(I296*H296,1)</f>
        <v>0</v>
      </c>
      <c r="K296" s="269" t="s">
        <v>19</v>
      </c>
      <c r="L296" s="273"/>
      <c r="M296" s="274" t="s">
        <v>19</v>
      </c>
      <c r="N296" s="275" t="s">
        <v>45</v>
      </c>
      <c r="O296" s="86"/>
      <c r="P296" s="215">
        <f>O296*H296</f>
        <v>0</v>
      </c>
      <c r="Q296" s="215">
        <v>0.33500000000000002</v>
      </c>
      <c r="R296" s="215">
        <f>Q296*H296</f>
        <v>3.0150000000000001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171</v>
      </c>
      <c r="AT296" s="217" t="s">
        <v>243</v>
      </c>
      <c r="AU296" s="217" t="s">
        <v>81</v>
      </c>
      <c r="AY296" s="19" t="s">
        <v>137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81</v>
      </c>
      <c r="BK296" s="218">
        <f>ROUND(I296*H296,1)</f>
        <v>0</v>
      </c>
      <c r="BL296" s="19" t="s">
        <v>143</v>
      </c>
      <c r="BM296" s="217" t="s">
        <v>421</v>
      </c>
    </row>
    <row r="297" s="2" customFormat="1" ht="14.4" customHeight="1">
      <c r="A297" s="40"/>
      <c r="B297" s="41"/>
      <c r="C297" s="207" t="s">
        <v>422</v>
      </c>
      <c r="D297" s="207" t="s">
        <v>138</v>
      </c>
      <c r="E297" s="208" t="s">
        <v>423</v>
      </c>
      <c r="F297" s="209" t="s">
        <v>424</v>
      </c>
      <c r="G297" s="210" t="s">
        <v>150</v>
      </c>
      <c r="H297" s="211">
        <v>2</v>
      </c>
      <c r="I297" s="212"/>
      <c r="J297" s="211">
        <f>ROUND(I297*H297,1)</f>
        <v>0</v>
      </c>
      <c r="K297" s="209" t="s">
        <v>142</v>
      </c>
      <c r="L297" s="46"/>
      <c r="M297" s="213" t="s">
        <v>19</v>
      </c>
      <c r="N297" s="214" t="s">
        <v>45</v>
      </c>
      <c r="O297" s="86"/>
      <c r="P297" s="215">
        <f>O297*H297</f>
        <v>0</v>
      </c>
      <c r="Q297" s="215">
        <v>7.0056599999999998</v>
      </c>
      <c r="R297" s="215">
        <f>Q297*H297</f>
        <v>14.01132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143</v>
      </c>
      <c r="AT297" s="217" t="s">
        <v>138</v>
      </c>
      <c r="AU297" s="217" t="s">
        <v>81</v>
      </c>
      <c r="AY297" s="19" t="s">
        <v>137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81</v>
      </c>
      <c r="BK297" s="218">
        <f>ROUND(I297*H297,1)</f>
        <v>0</v>
      </c>
      <c r="BL297" s="19" t="s">
        <v>143</v>
      </c>
      <c r="BM297" s="217" t="s">
        <v>425</v>
      </c>
    </row>
    <row r="298" s="2" customFormat="1" ht="24.15" customHeight="1">
      <c r="A298" s="40"/>
      <c r="B298" s="41"/>
      <c r="C298" s="207" t="s">
        <v>426</v>
      </c>
      <c r="D298" s="207" t="s">
        <v>138</v>
      </c>
      <c r="E298" s="208" t="s">
        <v>427</v>
      </c>
      <c r="F298" s="209" t="s">
        <v>428</v>
      </c>
      <c r="G298" s="210" t="s">
        <v>310</v>
      </c>
      <c r="H298" s="211">
        <v>2.5099999999999998</v>
      </c>
      <c r="I298" s="212"/>
      <c r="J298" s="211">
        <f>ROUND(I298*H298,1)</f>
        <v>0</v>
      </c>
      <c r="K298" s="209" t="s">
        <v>142</v>
      </c>
      <c r="L298" s="46"/>
      <c r="M298" s="213" t="s">
        <v>19</v>
      </c>
      <c r="N298" s="214" t="s">
        <v>45</v>
      </c>
      <c r="O298" s="86"/>
      <c r="P298" s="215">
        <f>O298*H298</f>
        <v>0</v>
      </c>
      <c r="Q298" s="215">
        <v>8.0000000000000007E-05</v>
      </c>
      <c r="R298" s="215">
        <f>Q298*H298</f>
        <v>0.0002008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143</v>
      </c>
      <c r="AT298" s="217" t="s">
        <v>138</v>
      </c>
      <c r="AU298" s="217" t="s">
        <v>81</v>
      </c>
      <c r="AY298" s="19" t="s">
        <v>137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81</v>
      </c>
      <c r="BK298" s="218">
        <f>ROUND(I298*H298,1)</f>
        <v>0</v>
      </c>
      <c r="BL298" s="19" t="s">
        <v>143</v>
      </c>
      <c r="BM298" s="217" t="s">
        <v>429</v>
      </c>
    </row>
    <row r="299" s="12" customFormat="1">
      <c r="A299" s="12"/>
      <c r="B299" s="219"/>
      <c r="C299" s="220"/>
      <c r="D299" s="221" t="s">
        <v>145</v>
      </c>
      <c r="E299" s="222" t="s">
        <v>19</v>
      </c>
      <c r="F299" s="223" t="s">
        <v>430</v>
      </c>
      <c r="G299" s="220"/>
      <c r="H299" s="224">
        <v>2.5099999999999998</v>
      </c>
      <c r="I299" s="225"/>
      <c r="J299" s="220"/>
      <c r="K299" s="220"/>
      <c r="L299" s="226"/>
      <c r="M299" s="227"/>
      <c r="N299" s="228"/>
      <c r="O299" s="228"/>
      <c r="P299" s="228"/>
      <c r="Q299" s="228"/>
      <c r="R299" s="228"/>
      <c r="S299" s="228"/>
      <c r="T299" s="229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30" t="s">
        <v>145</v>
      </c>
      <c r="AU299" s="230" t="s">
        <v>81</v>
      </c>
      <c r="AV299" s="12" t="s">
        <v>83</v>
      </c>
      <c r="AW299" s="12" t="s">
        <v>34</v>
      </c>
      <c r="AX299" s="12" t="s">
        <v>74</v>
      </c>
      <c r="AY299" s="230" t="s">
        <v>137</v>
      </c>
    </row>
    <row r="300" s="14" customFormat="1">
      <c r="A300" s="14"/>
      <c r="B300" s="246"/>
      <c r="C300" s="247"/>
      <c r="D300" s="221" t="s">
        <v>145</v>
      </c>
      <c r="E300" s="248" t="s">
        <v>19</v>
      </c>
      <c r="F300" s="249" t="s">
        <v>210</v>
      </c>
      <c r="G300" s="247"/>
      <c r="H300" s="250">
        <v>2.5099999999999998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145</v>
      </c>
      <c r="AU300" s="256" t="s">
        <v>81</v>
      </c>
      <c r="AV300" s="14" t="s">
        <v>152</v>
      </c>
      <c r="AW300" s="14" t="s">
        <v>34</v>
      </c>
      <c r="AX300" s="14" t="s">
        <v>81</v>
      </c>
      <c r="AY300" s="256" t="s">
        <v>137</v>
      </c>
    </row>
    <row r="301" s="2" customFormat="1" ht="14.4" customHeight="1">
      <c r="A301" s="40"/>
      <c r="B301" s="41"/>
      <c r="C301" s="207" t="s">
        <v>431</v>
      </c>
      <c r="D301" s="207" t="s">
        <v>138</v>
      </c>
      <c r="E301" s="208" t="s">
        <v>432</v>
      </c>
      <c r="F301" s="209" t="s">
        <v>433</v>
      </c>
      <c r="G301" s="210" t="s">
        <v>201</v>
      </c>
      <c r="H301" s="211">
        <v>1.1000000000000001</v>
      </c>
      <c r="I301" s="212"/>
      <c r="J301" s="211">
        <f>ROUND(I301*H301,1)</f>
        <v>0</v>
      </c>
      <c r="K301" s="209" t="s">
        <v>142</v>
      </c>
      <c r="L301" s="46"/>
      <c r="M301" s="213" t="s">
        <v>19</v>
      </c>
      <c r="N301" s="214" t="s">
        <v>45</v>
      </c>
      <c r="O301" s="86"/>
      <c r="P301" s="215">
        <f>O301*H301</f>
        <v>0</v>
      </c>
      <c r="Q301" s="215">
        <v>2.46367</v>
      </c>
      <c r="R301" s="215">
        <f>Q301*H301</f>
        <v>2.7100370000000003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143</v>
      </c>
      <c r="AT301" s="217" t="s">
        <v>138</v>
      </c>
      <c r="AU301" s="217" t="s">
        <v>81</v>
      </c>
      <c r="AY301" s="19" t="s">
        <v>137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81</v>
      </c>
      <c r="BK301" s="218">
        <f>ROUND(I301*H301,1)</f>
        <v>0</v>
      </c>
      <c r="BL301" s="19" t="s">
        <v>143</v>
      </c>
      <c r="BM301" s="217" t="s">
        <v>434</v>
      </c>
    </row>
    <row r="302" s="12" customFormat="1">
      <c r="A302" s="12"/>
      <c r="B302" s="219"/>
      <c r="C302" s="220"/>
      <c r="D302" s="221" t="s">
        <v>145</v>
      </c>
      <c r="E302" s="222" t="s">
        <v>19</v>
      </c>
      <c r="F302" s="223" t="s">
        <v>435</v>
      </c>
      <c r="G302" s="220"/>
      <c r="H302" s="224">
        <v>1.1000000000000001</v>
      </c>
      <c r="I302" s="225"/>
      <c r="J302" s="220"/>
      <c r="K302" s="220"/>
      <c r="L302" s="226"/>
      <c r="M302" s="227"/>
      <c r="N302" s="228"/>
      <c r="O302" s="228"/>
      <c r="P302" s="228"/>
      <c r="Q302" s="228"/>
      <c r="R302" s="228"/>
      <c r="S302" s="228"/>
      <c r="T302" s="229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30" t="s">
        <v>145</v>
      </c>
      <c r="AU302" s="230" t="s">
        <v>81</v>
      </c>
      <c r="AV302" s="12" t="s">
        <v>83</v>
      </c>
      <c r="AW302" s="12" t="s">
        <v>34</v>
      </c>
      <c r="AX302" s="12" t="s">
        <v>74</v>
      </c>
      <c r="AY302" s="230" t="s">
        <v>137</v>
      </c>
    </row>
    <row r="303" s="14" customFormat="1">
      <c r="A303" s="14"/>
      <c r="B303" s="246"/>
      <c r="C303" s="247"/>
      <c r="D303" s="221" t="s">
        <v>145</v>
      </c>
      <c r="E303" s="248" t="s">
        <v>19</v>
      </c>
      <c r="F303" s="249" t="s">
        <v>210</v>
      </c>
      <c r="G303" s="247"/>
      <c r="H303" s="250">
        <v>1.1000000000000001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145</v>
      </c>
      <c r="AU303" s="256" t="s">
        <v>81</v>
      </c>
      <c r="AV303" s="14" t="s">
        <v>152</v>
      </c>
      <c r="AW303" s="14" t="s">
        <v>34</v>
      </c>
      <c r="AX303" s="14" t="s">
        <v>81</v>
      </c>
      <c r="AY303" s="256" t="s">
        <v>137</v>
      </c>
    </row>
    <row r="304" s="2" customFormat="1" ht="14.4" customHeight="1">
      <c r="A304" s="40"/>
      <c r="B304" s="41"/>
      <c r="C304" s="207" t="s">
        <v>436</v>
      </c>
      <c r="D304" s="207" t="s">
        <v>138</v>
      </c>
      <c r="E304" s="208" t="s">
        <v>437</v>
      </c>
      <c r="F304" s="209" t="s">
        <v>438</v>
      </c>
      <c r="G304" s="210" t="s">
        <v>141</v>
      </c>
      <c r="H304" s="211">
        <v>3144.2600000000002</v>
      </c>
      <c r="I304" s="212"/>
      <c r="J304" s="211">
        <f>ROUND(I304*H304,1)</f>
        <v>0</v>
      </c>
      <c r="K304" s="209" t="s">
        <v>142</v>
      </c>
      <c r="L304" s="46"/>
      <c r="M304" s="213" t="s">
        <v>19</v>
      </c>
      <c r="N304" s="214" t="s">
        <v>45</v>
      </c>
      <c r="O304" s="86"/>
      <c r="P304" s="215">
        <f>O304*H304</f>
        <v>0</v>
      </c>
      <c r="Q304" s="215">
        <v>0.00068999999999999997</v>
      </c>
      <c r="R304" s="215">
        <f>Q304*H304</f>
        <v>2.1695394000000001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143</v>
      </c>
      <c r="AT304" s="217" t="s">
        <v>138</v>
      </c>
      <c r="AU304" s="217" t="s">
        <v>81</v>
      </c>
      <c r="AY304" s="19" t="s">
        <v>137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81</v>
      </c>
      <c r="BK304" s="218">
        <f>ROUND(I304*H304,1)</f>
        <v>0</v>
      </c>
      <c r="BL304" s="19" t="s">
        <v>143</v>
      </c>
      <c r="BM304" s="217" t="s">
        <v>439</v>
      </c>
    </row>
    <row r="305" s="15" customFormat="1">
      <c r="A305" s="15"/>
      <c r="B305" s="257"/>
      <c r="C305" s="258"/>
      <c r="D305" s="221" t="s">
        <v>145</v>
      </c>
      <c r="E305" s="259" t="s">
        <v>19</v>
      </c>
      <c r="F305" s="260" t="s">
        <v>270</v>
      </c>
      <c r="G305" s="258"/>
      <c r="H305" s="259" t="s">
        <v>19</v>
      </c>
      <c r="I305" s="261"/>
      <c r="J305" s="258"/>
      <c r="K305" s="258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145</v>
      </c>
      <c r="AU305" s="266" t="s">
        <v>81</v>
      </c>
      <c r="AV305" s="15" t="s">
        <v>81</v>
      </c>
      <c r="AW305" s="15" t="s">
        <v>34</v>
      </c>
      <c r="AX305" s="15" t="s">
        <v>74</v>
      </c>
      <c r="AY305" s="266" t="s">
        <v>137</v>
      </c>
    </row>
    <row r="306" s="12" customFormat="1">
      <c r="A306" s="12"/>
      <c r="B306" s="219"/>
      <c r="C306" s="220"/>
      <c r="D306" s="221" t="s">
        <v>145</v>
      </c>
      <c r="E306" s="222" t="s">
        <v>19</v>
      </c>
      <c r="F306" s="223" t="s">
        <v>266</v>
      </c>
      <c r="G306" s="220"/>
      <c r="H306" s="224">
        <v>2706</v>
      </c>
      <c r="I306" s="225"/>
      <c r="J306" s="220"/>
      <c r="K306" s="220"/>
      <c r="L306" s="226"/>
      <c r="M306" s="227"/>
      <c r="N306" s="228"/>
      <c r="O306" s="228"/>
      <c r="P306" s="228"/>
      <c r="Q306" s="228"/>
      <c r="R306" s="228"/>
      <c r="S306" s="228"/>
      <c r="T306" s="229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30" t="s">
        <v>145</v>
      </c>
      <c r="AU306" s="230" t="s">
        <v>81</v>
      </c>
      <c r="AV306" s="12" t="s">
        <v>83</v>
      </c>
      <c r="AW306" s="12" t="s">
        <v>34</v>
      </c>
      <c r="AX306" s="12" t="s">
        <v>74</v>
      </c>
      <c r="AY306" s="230" t="s">
        <v>137</v>
      </c>
    </row>
    <row r="307" s="12" customFormat="1">
      <c r="A307" s="12"/>
      <c r="B307" s="219"/>
      <c r="C307" s="220"/>
      <c r="D307" s="221" t="s">
        <v>145</v>
      </c>
      <c r="E307" s="222" t="s">
        <v>19</v>
      </c>
      <c r="F307" s="223" t="s">
        <v>267</v>
      </c>
      <c r="G307" s="220"/>
      <c r="H307" s="224">
        <v>319.36000000000001</v>
      </c>
      <c r="I307" s="225"/>
      <c r="J307" s="220"/>
      <c r="K307" s="220"/>
      <c r="L307" s="226"/>
      <c r="M307" s="227"/>
      <c r="N307" s="228"/>
      <c r="O307" s="228"/>
      <c r="P307" s="228"/>
      <c r="Q307" s="228"/>
      <c r="R307" s="228"/>
      <c r="S307" s="228"/>
      <c r="T307" s="229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30" t="s">
        <v>145</v>
      </c>
      <c r="AU307" s="230" t="s">
        <v>81</v>
      </c>
      <c r="AV307" s="12" t="s">
        <v>83</v>
      </c>
      <c r="AW307" s="12" t="s">
        <v>34</v>
      </c>
      <c r="AX307" s="12" t="s">
        <v>74</v>
      </c>
      <c r="AY307" s="230" t="s">
        <v>137</v>
      </c>
    </row>
    <row r="308" s="12" customFormat="1">
      <c r="A308" s="12"/>
      <c r="B308" s="219"/>
      <c r="C308" s="220"/>
      <c r="D308" s="221" t="s">
        <v>145</v>
      </c>
      <c r="E308" s="222" t="s">
        <v>19</v>
      </c>
      <c r="F308" s="223" t="s">
        <v>268</v>
      </c>
      <c r="G308" s="220"/>
      <c r="H308" s="224">
        <v>215.40000000000001</v>
      </c>
      <c r="I308" s="225"/>
      <c r="J308" s="220"/>
      <c r="K308" s="220"/>
      <c r="L308" s="226"/>
      <c r="M308" s="227"/>
      <c r="N308" s="228"/>
      <c r="O308" s="228"/>
      <c r="P308" s="228"/>
      <c r="Q308" s="228"/>
      <c r="R308" s="228"/>
      <c r="S308" s="228"/>
      <c r="T308" s="229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30" t="s">
        <v>145</v>
      </c>
      <c r="AU308" s="230" t="s">
        <v>81</v>
      </c>
      <c r="AV308" s="12" t="s">
        <v>83</v>
      </c>
      <c r="AW308" s="12" t="s">
        <v>34</v>
      </c>
      <c r="AX308" s="12" t="s">
        <v>74</v>
      </c>
      <c r="AY308" s="230" t="s">
        <v>137</v>
      </c>
    </row>
    <row r="309" s="12" customFormat="1">
      <c r="A309" s="12"/>
      <c r="B309" s="219"/>
      <c r="C309" s="220"/>
      <c r="D309" s="221" t="s">
        <v>145</v>
      </c>
      <c r="E309" s="222" t="s">
        <v>19</v>
      </c>
      <c r="F309" s="223" t="s">
        <v>269</v>
      </c>
      <c r="G309" s="220"/>
      <c r="H309" s="224">
        <v>-96.5</v>
      </c>
      <c r="I309" s="225"/>
      <c r="J309" s="220"/>
      <c r="K309" s="220"/>
      <c r="L309" s="226"/>
      <c r="M309" s="227"/>
      <c r="N309" s="228"/>
      <c r="O309" s="228"/>
      <c r="P309" s="228"/>
      <c r="Q309" s="228"/>
      <c r="R309" s="228"/>
      <c r="S309" s="228"/>
      <c r="T309" s="229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30" t="s">
        <v>145</v>
      </c>
      <c r="AU309" s="230" t="s">
        <v>81</v>
      </c>
      <c r="AV309" s="12" t="s">
        <v>83</v>
      </c>
      <c r="AW309" s="12" t="s">
        <v>34</v>
      </c>
      <c r="AX309" s="12" t="s">
        <v>74</v>
      </c>
      <c r="AY309" s="230" t="s">
        <v>137</v>
      </c>
    </row>
    <row r="310" s="14" customFormat="1">
      <c r="A310" s="14"/>
      <c r="B310" s="246"/>
      <c r="C310" s="247"/>
      <c r="D310" s="221" t="s">
        <v>145</v>
      </c>
      <c r="E310" s="248" t="s">
        <v>19</v>
      </c>
      <c r="F310" s="249" t="s">
        <v>210</v>
      </c>
      <c r="G310" s="247"/>
      <c r="H310" s="250">
        <v>3144.2600000000002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145</v>
      </c>
      <c r="AU310" s="256" t="s">
        <v>81</v>
      </c>
      <c r="AV310" s="14" t="s">
        <v>152</v>
      </c>
      <c r="AW310" s="14" t="s">
        <v>34</v>
      </c>
      <c r="AX310" s="14" t="s">
        <v>81</v>
      </c>
      <c r="AY310" s="256" t="s">
        <v>137</v>
      </c>
    </row>
    <row r="311" s="2" customFormat="1" ht="24.15" customHeight="1">
      <c r="A311" s="40"/>
      <c r="B311" s="41"/>
      <c r="C311" s="207" t="s">
        <v>440</v>
      </c>
      <c r="D311" s="207" t="s">
        <v>138</v>
      </c>
      <c r="E311" s="208" t="s">
        <v>441</v>
      </c>
      <c r="F311" s="209" t="s">
        <v>442</v>
      </c>
      <c r="G311" s="210" t="s">
        <v>310</v>
      </c>
      <c r="H311" s="211">
        <v>100.3</v>
      </c>
      <c r="I311" s="212"/>
      <c r="J311" s="211">
        <f>ROUND(I311*H311,1)</f>
        <v>0</v>
      </c>
      <c r="K311" s="209" t="s">
        <v>142</v>
      </c>
      <c r="L311" s="46"/>
      <c r="M311" s="213" t="s">
        <v>19</v>
      </c>
      <c r="N311" s="214" t="s">
        <v>45</v>
      </c>
      <c r="O311" s="86"/>
      <c r="P311" s="215">
        <f>O311*H311</f>
        <v>0</v>
      </c>
      <c r="Q311" s="215">
        <v>0.15540000000000001</v>
      </c>
      <c r="R311" s="215">
        <f>Q311*H311</f>
        <v>15.58662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143</v>
      </c>
      <c r="AT311" s="217" t="s">
        <v>138</v>
      </c>
      <c r="AU311" s="217" t="s">
        <v>81</v>
      </c>
      <c r="AY311" s="19" t="s">
        <v>137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81</v>
      </c>
      <c r="BK311" s="218">
        <f>ROUND(I311*H311,1)</f>
        <v>0</v>
      </c>
      <c r="BL311" s="19" t="s">
        <v>143</v>
      </c>
      <c r="BM311" s="217" t="s">
        <v>443</v>
      </c>
    </row>
    <row r="312" s="12" customFormat="1">
      <c r="A312" s="12"/>
      <c r="B312" s="219"/>
      <c r="C312" s="220"/>
      <c r="D312" s="221" t="s">
        <v>145</v>
      </c>
      <c r="E312" s="222" t="s">
        <v>19</v>
      </c>
      <c r="F312" s="223" t="s">
        <v>444</v>
      </c>
      <c r="G312" s="220"/>
      <c r="H312" s="224">
        <v>100.3</v>
      </c>
      <c r="I312" s="225"/>
      <c r="J312" s="220"/>
      <c r="K312" s="220"/>
      <c r="L312" s="226"/>
      <c r="M312" s="227"/>
      <c r="N312" s="228"/>
      <c r="O312" s="228"/>
      <c r="P312" s="228"/>
      <c r="Q312" s="228"/>
      <c r="R312" s="228"/>
      <c r="S312" s="228"/>
      <c r="T312" s="229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30" t="s">
        <v>145</v>
      </c>
      <c r="AU312" s="230" t="s">
        <v>81</v>
      </c>
      <c r="AV312" s="12" t="s">
        <v>83</v>
      </c>
      <c r="AW312" s="12" t="s">
        <v>34</v>
      </c>
      <c r="AX312" s="12" t="s">
        <v>74</v>
      </c>
      <c r="AY312" s="230" t="s">
        <v>137</v>
      </c>
    </row>
    <row r="313" s="13" customFormat="1">
      <c r="A313" s="13"/>
      <c r="B313" s="231"/>
      <c r="C313" s="232"/>
      <c r="D313" s="221" t="s">
        <v>145</v>
      </c>
      <c r="E313" s="233" t="s">
        <v>19</v>
      </c>
      <c r="F313" s="234" t="s">
        <v>147</v>
      </c>
      <c r="G313" s="232"/>
      <c r="H313" s="235">
        <v>100.3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145</v>
      </c>
      <c r="AU313" s="241" t="s">
        <v>81</v>
      </c>
      <c r="AV313" s="13" t="s">
        <v>143</v>
      </c>
      <c r="AW313" s="13" t="s">
        <v>34</v>
      </c>
      <c r="AX313" s="13" t="s">
        <v>81</v>
      </c>
      <c r="AY313" s="241" t="s">
        <v>137</v>
      </c>
    </row>
    <row r="314" s="2" customFormat="1" ht="14.4" customHeight="1">
      <c r="A314" s="40"/>
      <c r="B314" s="41"/>
      <c r="C314" s="267" t="s">
        <v>445</v>
      </c>
      <c r="D314" s="267" t="s">
        <v>243</v>
      </c>
      <c r="E314" s="268" t="s">
        <v>446</v>
      </c>
      <c r="F314" s="269" t="s">
        <v>447</v>
      </c>
      <c r="G314" s="270" t="s">
        <v>310</v>
      </c>
      <c r="H314" s="271">
        <v>110.33</v>
      </c>
      <c r="I314" s="272"/>
      <c r="J314" s="271">
        <f>ROUND(I314*H314,1)</f>
        <v>0</v>
      </c>
      <c r="K314" s="269" t="s">
        <v>142</v>
      </c>
      <c r="L314" s="273"/>
      <c r="M314" s="274" t="s">
        <v>19</v>
      </c>
      <c r="N314" s="275" t="s">
        <v>45</v>
      </c>
      <c r="O314" s="86"/>
      <c r="P314" s="215">
        <f>O314*H314</f>
        <v>0</v>
      </c>
      <c r="Q314" s="215">
        <v>0.080000000000000002</v>
      </c>
      <c r="R314" s="215">
        <f>Q314*H314</f>
        <v>8.8263999999999996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171</v>
      </c>
      <c r="AT314" s="217" t="s">
        <v>243</v>
      </c>
      <c r="AU314" s="217" t="s">
        <v>81</v>
      </c>
      <c r="AY314" s="19" t="s">
        <v>137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81</v>
      </c>
      <c r="BK314" s="218">
        <f>ROUND(I314*H314,1)</f>
        <v>0</v>
      </c>
      <c r="BL314" s="19" t="s">
        <v>143</v>
      </c>
      <c r="BM314" s="217" t="s">
        <v>448</v>
      </c>
    </row>
    <row r="315" s="12" customFormat="1">
      <c r="A315" s="12"/>
      <c r="B315" s="219"/>
      <c r="C315" s="220"/>
      <c r="D315" s="221" t="s">
        <v>145</v>
      </c>
      <c r="E315" s="220"/>
      <c r="F315" s="223" t="s">
        <v>449</v>
      </c>
      <c r="G315" s="220"/>
      <c r="H315" s="224">
        <v>110.33</v>
      </c>
      <c r="I315" s="225"/>
      <c r="J315" s="220"/>
      <c r="K315" s="220"/>
      <c r="L315" s="226"/>
      <c r="M315" s="227"/>
      <c r="N315" s="228"/>
      <c r="O315" s="228"/>
      <c r="P315" s="228"/>
      <c r="Q315" s="228"/>
      <c r="R315" s="228"/>
      <c r="S315" s="228"/>
      <c r="T315" s="229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30" t="s">
        <v>145</v>
      </c>
      <c r="AU315" s="230" t="s">
        <v>81</v>
      </c>
      <c r="AV315" s="12" t="s">
        <v>83</v>
      </c>
      <c r="AW315" s="12" t="s">
        <v>4</v>
      </c>
      <c r="AX315" s="12" t="s">
        <v>81</v>
      </c>
      <c r="AY315" s="230" t="s">
        <v>137</v>
      </c>
    </row>
    <row r="316" s="2" customFormat="1" ht="24.15" customHeight="1">
      <c r="A316" s="40"/>
      <c r="B316" s="41"/>
      <c r="C316" s="207" t="s">
        <v>450</v>
      </c>
      <c r="D316" s="207" t="s">
        <v>138</v>
      </c>
      <c r="E316" s="208" t="s">
        <v>451</v>
      </c>
      <c r="F316" s="209" t="s">
        <v>452</v>
      </c>
      <c r="G316" s="210" t="s">
        <v>310</v>
      </c>
      <c r="H316" s="211">
        <v>14</v>
      </c>
      <c r="I316" s="212"/>
      <c r="J316" s="211">
        <f>ROUND(I316*H316,1)</f>
        <v>0</v>
      </c>
      <c r="K316" s="209" t="s">
        <v>142</v>
      </c>
      <c r="L316" s="46"/>
      <c r="M316" s="213" t="s">
        <v>19</v>
      </c>
      <c r="N316" s="214" t="s">
        <v>45</v>
      </c>
      <c r="O316" s="86"/>
      <c r="P316" s="215">
        <f>O316*H316</f>
        <v>0</v>
      </c>
      <c r="Q316" s="215">
        <v>0.00034000000000000002</v>
      </c>
      <c r="R316" s="215">
        <f>Q316*H316</f>
        <v>0.0047600000000000003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143</v>
      </c>
      <c r="AT316" s="217" t="s">
        <v>138</v>
      </c>
      <c r="AU316" s="217" t="s">
        <v>81</v>
      </c>
      <c r="AY316" s="19" t="s">
        <v>137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81</v>
      </c>
      <c r="BK316" s="218">
        <f>ROUND(I316*H316,1)</f>
        <v>0</v>
      </c>
      <c r="BL316" s="19" t="s">
        <v>143</v>
      </c>
      <c r="BM316" s="217" t="s">
        <v>453</v>
      </c>
    </row>
    <row r="317" s="12" customFormat="1">
      <c r="A317" s="12"/>
      <c r="B317" s="219"/>
      <c r="C317" s="220"/>
      <c r="D317" s="221" t="s">
        <v>145</v>
      </c>
      <c r="E317" s="222" t="s">
        <v>19</v>
      </c>
      <c r="F317" s="223" t="s">
        <v>454</v>
      </c>
      <c r="G317" s="220"/>
      <c r="H317" s="224">
        <v>14</v>
      </c>
      <c r="I317" s="225"/>
      <c r="J317" s="220"/>
      <c r="K317" s="220"/>
      <c r="L317" s="226"/>
      <c r="M317" s="227"/>
      <c r="N317" s="228"/>
      <c r="O317" s="228"/>
      <c r="P317" s="228"/>
      <c r="Q317" s="228"/>
      <c r="R317" s="228"/>
      <c r="S317" s="228"/>
      <c r="T317" s="229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30" t="s">
        <v>145</v>
      </c>
      <c r="AU317" s="230" t="s">
        <v>81</v>
      </c>
      <c r="AV317" s="12" t="s">
        <v>83</v>
      </c>
      <c r="AW317" s="12" t="s">
        <v>34</v>
      </c>
      <c r="AX317" s="12" t="s">
        <v>81</v>
      </c>
      <c r="AY317" s="230" t="s">
        <v>137</v>
      </c>
    </row>
    <row r="318" s="11" customFormat="1" ht="25.92" customHeight="1">
      <c r="A318" s="11"/>
      <c r="B318" s="193"/>
      <c r="C318" s="194"/>
      <c r="D318" s="195" t="s">
        <v>73</v>
      </c>
      <c r="E318" s="196" t="s">
        <v>455</v>
      </c>
      <c r="F318" s="196" t="s">
        <v>456</v>
      </c>
      <c r="G318" s="194"/>
      <c r="H318" s="194"/>
      <c r="I318" s="197"/>
      <c r="J318" s="198">
        <f>BK318</f>
        <v>0</v>
      </c>
      <c r="K318" s="194"/>
      <c r="L318" s="199"/>
      <c r="M318" s="200"/>
      <c r="N318" s="201"/>
      <c r="O318" s="201"/>
      <c r="P318" s="202">
        <f>SUM(P319:P320)</f>
        <v>0</v>
      </c>
      <c r="Q318" s="201"/>
      <c r="R318" s="202">
        <f>SUM(R319:R320)</f>
        <v>0</v>
      </c>
      <c r="S318" s="201"/>
      <c r="T318" s="203">
        <f>SUM(T319:T320)</f>
        <v>0</v>
      </c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204" t="s">
        <v>81</v>
      </c>
      <c r="AT318" s="205" t="s">
        <v>73</v>
      </c>
      <c r="AU318" s="205" t="s">
        <v>74</v>
      </c>
      <c r="AY318" s="204" t="s">
        <v>137</v>
      </c>
      <c r="BK318" s="206">
        <f>SUM(BK319:BK320)</f>
        <v>0</v>
      </c>
    </row>
    <row r="319" s="2" customFormat="1" ht="24.15" customHeight="1">
      <c r="A319" s="40"/>
      <c r="B319" s="41"/>
      <c r="C319" s="207" t="s">
        <v>457</v>
      </c>
      <c r="D319" s="207" t="s">
        <v>138</v>
      </c>
      <c r="E319" s="208" t="s">
        <v>458</v>
      </c>
      <c r="F319" s="209" t="s">
        <v>459</v>
      </c>
      <c r="G319" s="210" t="s">
        <v>246</v>
      </c>
      <c r="H319" s="211">
        <v>7873.4799999999996</v>
      </c>
      <c r="I319" s="212"/>
      <c r="J319" s="211">
        <f>ROUND(I319*H319,1)</f>
        <v>0</v>
      </c>
      <c r="K319" s="209" t="s">
        <v>142</v>
      </c>
      <c r="L319" s="46"/>
      <c r="M319" s="213" t="s">
        <v>19</v>
      </c>
      <c r="N319" s="214" t="s">
        <v>45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143</v>
      </c>
      <c r="AT319" s="217" t="s">
        <v>138</v>
      </c>
      <c r="AU319" s="217" t="s">
        <v>81</v>
      </c>
      <c r="AY319" s="19" t="s">
        <v>137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81</v>
      </c>
      <c r="BK319" s="218">
        <f>ROUND(I319*H319,1)</f>
        <v>0</v>
      </c>
      <c r="BL319" s="19" t="s">
        <v>143</v>
      </c>
      <c r="BM319" s="217" t="s">
        <v>460</v>
      </c>
    </row>
    <row r="320" s="2" customFormat="1" ht="24.15" customHeight="1">
      <c r="A320" s="40"/>
      <c r="B320" s="41"/>
      <c r="C320" s="207" t="s">
        <v>461</v>
      </c>
      <c r="D320" s="207" t="s">
        <v>138</v>
      </c>
      <c r="E320" s="208" t="s">
        <v>462</v>
      </c>
      <c r="F320" s="209" t="s">
        <v>463</v>
      </c>
      <c r="G320" s="210" t="s">
        <v>246</v>
      </c>
      <c r="H320" s="211">
        <v>7873.4799999999996</v>
      </c>
      <c r="I320" s="212"/>
      <c r="J320" s="211">
        <f>ROUND(I320*H320,1)</f>
        <v>0</v>
      </c>
      <c r="K320" s="209" t="s">
        <v>142</v>
      </c>
      <c r="L320" s="46"/>
      <c r="M320" s="213" t="s">
        <v>19</v>
      </c>
      <c r="N320" s="214" t="s">
        <v>45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143</v>
      </c>
      <c r="AT320" s="217" t="s">
        <v>138</v>
      </c>
      <c r="AU320" s="217" t="s">
        <v>81</v>
      </c>
      <c r="AY320" s="19" t="s">
        <v>137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81</v>
      </c>
      <c r="BK320" s="218">
        <f>ROUND(I320*H320,1)</f>
        <v>0</v>
      </c>
      <c r="BL320" s="19" t="s">
        <v>143</v>
      </c>
      <c r="BM320" s="217" t="s">
        <v>464</v>
      </c>
    </row>
    <row r="321" s="11" customFormat="1" ht="25.92" customHeight="1">
      <c r="A321" s="11"/>
      <c r="B321" s="193"/>
      <c r="C321" s="194"/>
      <c r="D321" s="195" t="s">
        <v>73</v>
      </c>
      <c r="E321" s="196" t="s">
        <v>465</v>
      </c>
      <c r="F321" s="196" t="s">
        <v>466</v>
      </c>
      <c r="G321" s="194"/>
      <c r="H321" s="194"/>
      <c r="I321" s="197"/>
      <c r="J321" s="198">
        <f>BK321</f>
        <v>0</v>
      </c>
      <c r="K321" s="194"/>
      <c r="L321" s="199"/>
      <c r="M321" s="200"/>
      <c r="N321" s="201"/>
      <c r="O321" s="201"/>
      <c r="P321" s="202">
        <f>SUM(P322:P342)</f>
        <v>0</v>
      </c>
      <c r="Q321" s="201"/>
      <c r="R321" s="202">
        <f>SUM(R322:R342)</f>
        <v>0</v>
      </c>
      <c r="S321" s="201"/>
      <c r="T321" s="203">
        <f>SUM(T322:T342)</f>
        <v>0</v>
      </c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R321" s="204" t="s">
        <v>159</v>
      </c>
      <c r="AT321" s="205" t="s">
        <v>73</v>
      </c>
      <c r="AU321" s="205" t="s">
        <v>74</v>
      </c>
      <c r="AY321" s="204" t="s">
        <v>137</v>
      </c>
      <c r="BK321" s="206">
        <f>SUM(BK322:BK342)</f>
        <v>0</v>
      </c>
    </row>
    <row r="322" s="2" customFormat="1" ht="14.4" customHeight="1">
      <c r="A322" s="40"/>
      <c r="B322" s="41"/>
      <c r="C322" s="207" t="s">
        <v>467</v>
      </c>
      <c r="D322" s="207" t="s">
        <v>138</v>
      </c>
      <c r="E322" s="208" t="s">
        <v>468</v>
      </c>
      <c r="F322" s="209" t="s">
        <v>469</v>
      </c>
      <c r="G322" s="210" t="s">
        <v>470</v>
      </c>
      <c r="H322" s="211">
        <v>1</v>
      </c>
      <c r="I322" s="212"/>
      <c r="J322" s="211">
        <f>ROUND(I322*H322,1)</f>
        <v>0</v>
      </c>
      <c r="K322" s="209" t="s">
        <v>142</v>
      </c>
      <c r="L322" s="46"/>
      <c r="M322" s="213" t="s">
        <v>19</v>
      </c>
      <c r="N322" s="214" t="s">
        <v>45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471</v>
      </c>
      <c r="AT322" s="217" t="s">
        <v>138</v>
      </c>
      <c r="AU322" s="217" t="s">
        <v>81</v>
      </c>
      <c r="AY322" s="19" t="s">
        <v>137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81</v>
      </c>
      <c r="BK322" s="218">
        <f>ROUND(I322*H322,1)</f>
        <v>0</v>
      </c>
      <c r="BL322" s="19" t="s">
        <v>471</v>
      </c>
      <c r="BM322" s="217" t="s">
        <v>472</v>
      </c>
    </row>
    <row r="323" s="2" customFormat="1" ht="14.4" customHeight="1">
      <c r="A323" s="40"/>
      <c r="B323" s="41"/>
      <c r="C323" s="207" t="s">
        <v>473</v>
      </c>
      <c r="D323" s="207" t="s">
        <v>138</v>
      </c>
      <c r="E323" s="208" t="s">
        <v>474</v>
      </c>
      <c r="F323" s="209" t="s">
        <v>475</v>
      </c>
      <c r="G323" s="210" t="s">
        <v>470</v>
      </c>
      <c r="H323" s="211">
        <v>1</v>
      </c>
      <c r="I323" s="212"/>
      <c r="J323" s="211">
        <f>ROUND(I323*H323,1)</f>
        <v>0</v>
      </c>
      <c r="K323" s="209" t="s">
        <v>142</v>
      </c>
      <c r="L323" s="46"/>
      <c r="M323" s="213" t="s">
        <v>19</v>
      </c>
      <c r="N323" s="214" t="s">
        <v>45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471</v>
      </c>
      <c r="AT323" s="217" t="s">
        <v>138</v>
      </c>
      <c r="AU323" s="217" t="s">
        <v>81</v>
      </c>
      <c r="AY323" s="19" t="s">
        <v>137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81</v>
      </c>
      <c r="BK323" s="218">
        <f>ROUND(I323*H323,1)</f>
        <v>0</v>
      </c>
      <c r="BL323" s="19" t="s">
        <v>471</v>
      </c>
      <c r="BM323" s="217" t="s">
        <v>476</v>
      </c>
    </row>
    <row r="324" s="2" customFormat="1" ht="14.4" customHeight="1">
      <c r="A324" s="40"/>
      <c r="B324" s="41"/>
      <c r="C324" s="207" t="s">
        <v>477</v>
      </c>
      <c r="D324" s="207" t="s">
        <v>138</v>
      </c>
      <c r="E324" s="208" t="s">
        <v>478</v>
      </c>
      <c r="F324" s="209" t="s">
        <v>479</v>
      </c>
      <c r="G324" s="210" t="s">
        <v>470</v>
      </c>
      <c r="H324" s="211">
        <v>1</v>
      </c>
      <c r="I324" s="212"/>
      <c r="J324" s="211">
        <f>ROUND(I324*H324,1)</f>
        <v>0</v>
      </c>
      <c r="K324" s="209" t="s">
        <v>142</v>
      </c>
      <c r="L324" s="46"/>
      <c r="M324" s="213" t="s">
        <v>19</v>
      </c>
      <c r="N324" s="214" t="s">
        <v>45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471</v>
      </c>
      <c r="AT324" s="217" t="s">
        <v>138</v>
      </c>
      <c r="AU324" s="217" t="s">
        <v>81</v>
      </c>
      <c r="AY324" s="19" t="s">
        <v>137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81</v>
      </c>
      <c r="BK324" s="218">
        <f>ROUND(I324*H324,1)</f>
        <v>0</v>
      </c>
      <c r="BL324" s="19" t="s">
        <v>471</v>
      </c>
      <c r="BM324" s="217" t="s">
        <v>480</v>
      </c>
    </row>
    <row r="325" s="2" customFormat="1" ht="14.4" customHeight="1">
      <c r="A325" s="40"/>
      <c r="B325" s="41"/>
      <c r="C325" s="207" t="s">
        <v>481</v>
      </c>
      <c r="D325" s="207" t="s">
        <v>138</v>
      </c>
      <c r="E325" s="208" t="s">
        <v>482</v>
      </c>
      <c r="F325" s="209" t="s">
        <v>483</v>
      </c>
      <c r="G325" s="210" t="s">
        <v>470</v>
      </c>
      <c r="H325" s="211">
        <v>1</v>
      </c>
      <c r="I325" s="212"/>
      <c r="J325" s="211">
        <f>ROUND(I325*H325,1)</f>
        <v>0</v>
      </c>
      <c r="K325" s="209" t="s">
        <v>142</v>
      </c>
      <c r="L325" s="46"/>
      <c r="M325" s="213" t="s">
        <v>19</v>
      </c>
      <c r="N325" s="214" t="s">
        <v>45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471</v>
      </c>
      <c r="AT325" s="217" t="s">
        <v>138</v>
      </c>
      <c r="AU325" s="217" t="s">
        <v>81</v>
      </c>
      <c r="AY325" s="19" t="s">
        <v>137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81</v>
      </c>
      <c r="BK325" s="218">
        <f>ROUND(I325*H325,1)</f>
        <v>0</v>
      </c>
      <c r="BL325" s="19" t="s">
        <v>471</v>
      </c>
      <c r="BM325" s="217" t="s">
        <v>484</v>
      </c>
    </row>
    <row r="326" s="2" customFormat="1">
      <c r="A326" s="40"/>
      <c r="B326" s="41"/>
      <c r="C326" s="42"/>
      <c r="D326" s="221" t="s">
        <v>175</v>
      </c>
      <c r="E326" s="42"/>
      <c r="F326" s="242" t="s">
        <v>485</v>
      </c>
      <c r="G326" s="42"/>
      <c r="H326" s="42"/>
      <c r="I326" s="243"/>
      <c r="J326" s="42"/>
      <c r="K326" s="42"/>
      <c r="L326" s="46"/>
      <c r="M326" s="244"/>
      <c r="N326" s="245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175</v>
      </c>
      <c r="AU326" s="19" t="s">
        <v>81</v>
      </c>
    </row>
    <row r="327" s="2" customFormat="1" ht="14.4" customHeight="1">
      <c r="A327" s="40"/>
      <c r="B327" s="41"/>
      <c r="C327" s="207" t="s">
        <v>486</v>
      </c>
      <c r="D327" s="207" t="s">
        <v>138</v>
      </c>
      <c r="E327" s="208" t="s">
        <v>487</v>
      </c>
      <c r="F327" s="209" t="s">
        <v>488</v>
      </c>
      <c r="G327" s="210" t="s">
        <v>470</v>
      </c>
      <c r="H327" s="211">
        <v>1</v>
      </c>
      <c r="I327" s="212"/>
      <c r="J327" s="211">
        <f>ROUND(I327*H327,1)</f>
        <v>0</v>
      </c>
      <c r="K327" s="209" t="s">
        <v>142</v>
      </c>
      <c r="L327" s="46"/>
      <c r="M327" s="213" t="s">
        <v>19</v>
      </c>
      <c r="N327" s="214" t="s">
        <v>45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471</v>
      </c>
      <c r="AT327" s="217" t="s">
        <v>138</v>
      </c>
      <c r="AU327" s="217" t="s">
        <v>81</v>
      </c>
      <c r="AY327" s="19" t="s">
        <v>137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81</v>
      </c>
      <c r="BK327" s="218">
        <f>ROUND(I327*H327,1)</f>
        <v>0</v>
      </c>
      <c r="BL327" s="19" t="s">
        <v>471</v>
      </c>
      <c r="BM327" s="217" t="s">
        <v>489</v>
      </c>
    </row>
    <row r="328" s="2" customFormat="1">
      <c r="A328" s="40"/>
      <c r="B328" s="41"/>
      <c r="C328" s="42"/>
      <c r="D328" s="221" t="s">
        <v>175</v>
      </c>
      <c r="E328" s="42"/>
      <c r="F328" s="242" t="s">
        <v>490</v>
      </c>
      <c r="G328" s="42"/>
      <c r="H328" s="42"/>
      <c r="I328" s="243"/>
      <c r="J328" s="42"/>
      <c r="K328" s="42"/>
      <c r="L328" s="46"/>
      <c r="M328" s="244"/>
      <c r="N328" s="245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175</v>
      </c>
      <c r="AU328" s="19" t="s">
        <v>81</v>
      </c>
    </row>
    <row r="329" s="2" customFormat="1" ht="14.4" customHeight="1">
      <c r="A329" s="40"/>
      <c r="B329" s="41"/>
      <c r="C329" s="207" t="s">
        <v>491</v>
      </c>
      <c r="D329" s="207" t="s">
        <v>138</v>
      </c>
      <c r="E329" s="208" t="s">
        <v>492</v>
      </c>
      <c r="F329" s="209" t="s">
        <v>493</v>
      </c>
      <c r="G329" s="210" t="s">
        <v>470</v>
      </c>
      <c r="H329" s="211">
        <v>1</v>
      </c>
      <c r="I329" s="212"/>
      <c r="J329" s="211">
        <f>ROUND(I329*H329,1)</f>
        <v>0</v>
      </c>
      <c r="K329" s="209" t="s">
        <v>142</v>
      </c>
      <c r="L329" s="46"/>
      <c r="M329" s="213" t="s">
        <v>19</v>
      </c>
      <c r="N329" s="214" t="s">
        <v>45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471</v>
      </c>
      <c r="AT329" s="217" t="s">
        <v>138</v>
      </c>
      <c r="AU329" s="217" t="s">
        <v>81</v>
      </c>
      <c r="AY329" s="19" t="s">
        <v>137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81</v>
      </c>
      <c r="BK329" s="218">
        <f>ROUND(I329*H329,1)</f>
        <v>0</v>
      </c>
      <c r="BL329" s="19" t="s">
        <v>471</v>
      </c>
      <c r="BM329" s="217" t="s">
        <v>494</v>
      </c>
    </row>
    <row r="330" s="2" customFormat="1" ht="14.4" customHeight="1">
      <c r="A330" s="40"/>
      <c r="B330" s="41"/>
      <c r="C330" s="207" t="s">
        <v>495</v>
      </c>
      <c r="D330" s="207" t="s">
        <v>138</v>
      </c>
      <c r="E330" s="208" t="s">
        <v>496</v>
      </c>
      <c r="F330" s="209" t="s">
        <v>497</v>
      </c>
      <c r="G330" s="210" t="s">
        <v>470</v>
      </c>
      <c r="H330" s="211">
        <v>1</v>
      </c>
      <c r="I330" s="212"/>
      <c r="J330" s="211">
        <f>ROUND(I330*H330,1)</f>
        <v>0</v>
      </c>
      <c r="K330" s="209" t="s">
        <v>19</v>
      </c>
      <c r="L330" s="46"/>
      <c r="M330" s="213" t="s">
        <v>19</v>
      </c>
      <c r="N330" s="214" t="s">
        <v>45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143</v>
      </c>
      <c r="AT330" s="217" t="s">
        <v>138</v>
      </c>
      <c r="AU330" s="217" t="s">
        <v>81</v>
      </c>
      <c r="AY330" s="19" t="s">
        <v>137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81</v>
      </c>
      <c r="BK330" s="218">
        <f>ROUND(I330*H330,1)</f>
        <v>0</v>
      </c>
      <c r="BL330" s="19" t="s">
        <v>143</v>
      </c>
      <c r="BM330" s="217" t="s">
        <v>498</v>
      </c>
    </row>
    <row r="331" s="2" customFormat="1">
      <c r="A331" s="40"/>
      <c r="B331" s="41"/>
      <c r="C331" s="42"/>
      <c r="D331" s="221" t="s">
        <v>175</v>
      </c>
      <c r="E331" s="42"/>
      <c r="F331" s="242" t="s">
        <v>499</v>
      </c>
      <c r="G331" s="42"/>
      <c r="H331" s="42"/>
      <c r="I331" s="243"/>
      <c r="J331" s="42"/>
      <c r="K331" s="42"/>
      <c r="L331" s="46"/>
      <c r="M331" s="244"/>
      <c r="N331" s="245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175</v>
      </c>
      <c r="AU331" s="19" t="s">
        <v>81</v>
      </c>
    </row>
    <row r="332" s="2" customFormat="1" ht="14.4" customHeight="1">
      <c r="A332" s="40"/>
      <c r="B332" s="41"/>
      <c r="C332" s="207" t="s">
        <v>500</v>
      </c>
      <c r="D332" s="207" t="s">
        <v>138</v>
      </c>
      <c r="E332" s="208" t="s">
        <v>501</v>
      </c>
      <c r="F332" s="209" t="s">
        <v>502</v>
      </c>
      <c r="G332" s="210" t="s">
        <v>470</v>
      </c>
      <c r="H332" s="211">
        <v>1</v>
      </c>
      <c r="I332" s="212"/>
      <c r="J332" s="211">
        <f>ROUND(I332*H332,1)</f>
        <v>0</v>
      </c>
      <c r="K332" s="209" t="s">
        <v>142</v>
      </c>
      <c r="L332" s="46"/>
      <c r="M332" s="213" t="s">
        <v>19</v>
      </c>
      <c r="N332" s="214" t="s">
        <v>45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471</v>
      </c>
      <c r="AT332" s="217" t="s">
        <v>138</v>
      </c>
      <c r="AU332" s="217" t="s">
        <v>81</v>
      </c>
      <c r="AY332" s="19" t="s">
        <v>137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81</v>
      </c>
      <c r="BK332" s="218">
        <f>ROUND(I332*H332,1)</f>
        <v>0</v>
      </c>
      <c r="BL332" s="19" t="s">
        <v>471</v>
      </c>
      <c r="BM332" s="217" t="s">
        <v>503</v>
      </c>
    </row>
    <row r="333" s="2" customFormat="1" ht="14.4" customHeight="1">
      <c r="A333" s="40"/>
      <c r="B333" s="41"/>
      <c r="C333" s="207" t="s">
        <v>504</v>
      </c>
      <c r="D333" s="207" t="s">
        <v>138</v>
      </c>
      <c r="E333" s="208" t="s">
        <v>505</v>
      </c>
      <c r="F333" s="209" t="s">
        <v>506</v>
      </c>
      <c r="G333" s="210" t="s">
        <v>470</v>
      </c>
      <c r="H333" s="211">
        <v>1</v>
      </c>
      <c r="I333" s="212"/>
      <c r="J333" s="211">
        <f>ROUND(I333*H333,1)</f>
        <v>0</v>
      </c>
      <c r="K333" s="209" t="s">
        <v>19</v>
      </c>
      <c r="L333" s="46"/>
      <c r="M333" s="213" t="s">
        <v>19</v>
      </c>
      <c r="N333" s="214" t="s">
        <v>45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143</v>
      </c>
      <c r="AT333" s="217" t="s">
        <v>138</v>
      </c>
      <c r="AU333" s="217" t="s">
        <v>81</v>
      </c>
      <c r="AY333" s="19" t="s">
        <v>137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81</v>
      </c>
      <c r="BK333" s="218">
        <f>ROUND(I333*H333,1)</f>
        <v>0</v>
      </c>
      <c r="BL333" s="19" t="s">
        <v>143</v>
      </c>
      <c r="BM333" s="217" t="s">
        <v>507</v>
      </c>
    </row>
    <row r="334" s="2" customFormat="1">
      <c r="A334" s="40"/>
      <c r="B334" s="41"/>
      <c r="C334" s="42"/>
      <c r="D334" s="221" t="s">
        <v>175</v>
      </c>
      <c r="E334" s="42"/>
      <c r="F334" s="242" t="s">
        <v>508</v>
      </c>
      <c r="G334" s="42"/>
      <c r="H334" s="42"/>
      <c r="I334" s="243"/>
      <c r="J334" s="42"/>
      <c r="K334" s="42"/>
      <c r="L334" s="46"/>
      <c r="M334" s="244"/>
      <c r="N334" s="245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175</v>
      </c>
      <c r="AU334" s="19" t="s">
        <v>81</v>
      </c>
    </row>
    <row r="335" s="2" customFormat="1" ht="14.4" customHeight="1">
      <c r="A335" s="40"/>
      <c r="B335" s="41"/>
      <c r="C335" s="207" t="s">
        <v>509</v>
      </c>
      <c r="D335" s="207" t="s">
        <v>138</v>
      </c>
      <c r="E335" s="208" t="s">
        <v>510</v>
      </c>
      <c r="F335" s="209" t="s">
        <v>511</v>
      </c>
      <c r="G335" s="210" t="s">
        <v>470</v>
      </c>
      <c r="H335" s="211">
        <v>1</v>
      </c>
      <c r="I335" s="212"/>
      <c r="J335" s="211">
        <f>ROUND(I335*H335,1)</f>
        <v>0</v>
      </c>
      <c r="K335" s="209" t="s">
        <v>142</v>
      </c>
      <c r="L335" s="46"/>
      <c r="M335" s="213" t="s">
        <v>19</v>
      </c>
      <c r="N335" s="214" t="s">
        <v>45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471</v>
      </c>
      <c r="AT335" s="217" t="s">
        <v>138</v>
      </c>
      <c r="AU335" s="217" t="s">
        <v>81</v>
      </c>
      <c r="AY335" s="19" t="s">
        <v>137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81</v>
      </c>
      <c r="BK335" s="218">
        <f>ROUND(I335*H335,1)</f>
        <v>0</v>
      </c>
      <c r="BL335" s="19" t="s">
        <v>471</v>
      </c>
      <c r="BM335" s="217" t="s">
        <v>512</v>
      </c>
    </row>
    <row r="336" s="2" customFormat="1">
      <c r="A336" s="40"/>
      <c r="B336" s="41"/>
      <c r="C336" s="42"/>
      <c r="D336" s="221" t="s">
        <v>175</v>
      </c>
      <c r="E336" s="42"/>
      <c r="F336" s="242" t="s">
        <v>513</v>
      </c>
      <c r="G336" s="42"/>
      <c r="H336" s="42"/>
      <c r="I336" s="243"/>
      <c r="J336" s="42"/>
      <c r="K336" s="42"/>
      <c r="L336" s="46"/>
      <c r="M336" s="244"/>
      <c r="N336" s="245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175</v>
      </c>
      <c r="AU336" s="19" t="s">
        <v>81</v>
      </c>
    </row>
    <row r="337" s="2" customFormat="1" ht="14.4" customHeight="1">
      <c r="A337" s="40"/>
      <c r="B337" s="41"/>
      <c r="C337" s="207" t="s">
        <v>514</v>
      </c>
      <c r="D337" s="207" t="s">
        <v>138</v>
      </c>
      <c r="E337" s="208" t="s">
        <v>515</v>
      </c>
      <c r="F337" s="209" t="s">
        <v>516</v>
      </c>
      <c r="G337" s="210" t="s">
        <v>517</v>
      </c>
      <c r="H337" s="211">
        <v>1</v>
      </c>
      <c r="I337" s="212"/>
      <c r="J337" s="211">
        <f>ROUND(I337*H337,1)</f>
        <v>0</v>
      </c>
      <c r="K337" s="209" t="s">
        <v>142</v>
      </c>
      <c r="L337" s="46"/>
      <c r="M337" s="213" t="s">
        <v>19</v>
      </c>
      <c r="N337" s="214" t="s">
        <v>45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471</v>
      </c>
      <c r="AT337" s="217" t="s">
        <v>138</v>
      </c>
      <c r="AU337" s="217" t="s">
        <v>81</v>
      </c>
      <c r="AY337" s="19" t="s">
        <v>137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81</v>
      </c>
      <c r="BK337" s="218">
        <f>ROUND(I337*H337,1)</f>
        <v>0</v>
      </c>
      <c r="BL337" s="19" t="s">
        <v>471</v>
      </c>
      <c r="BM337" s="217" t="s">
        <v>518</v>
      </c>
    </row>
    <row r="338" s="2" customFormat="1" ht="14.4" customHeight="1">
      <c r="A338" s="40"/>
      <c r="B338" s="41"/>
      <c r="C338" s="207" t="s">
        <v>519</v>
      </c>
      <c r="D338" s="207" t="s">
        <v>138</v>
      </c>
      <c r="E338" s="208" t="s">
        <v>520</v>
      </c>
      <c r="F338" s="209" t="s">
        <v>521</v>
      </c>
      <c r="G338" s="210" t="s">
        <v>470</v>
      </c>
      <c r="H338" s="211">
        <v>1</v>
      </c>
      <c r="I338" s="212"/>
      <c r="J338" s="211">
        <f>ROUND(I338*H338,1)</f>
        <v>0</v>
      </c>
      <c r="K338" s="209" t="s">
        <v>142</v>
      </c>
      <c r="L338" s="46"/>
      <c r="M338" s="213" t="s">
        <v>19</v>
      </c>
      <c r="N338" s="214" t="s">
        <v>45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471</v>
      </c>
      <c r="AT338" s="217" t="s">
        <v>138</v>
      </c>
      <c r="AU338" s="217" t="s">
        <v>81</v>
      </c>
      <c r="AY338" s="19" t="s">
        <v>137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81</v>
      </c>
      <c r="BK338" s="218">
        <f>ROUND(I338*H338,1)</f>
        <v>0</v>
      </c>
      <c r="BL338" s="19" t="s">
        <v>471</v>
      </c>
      <c r="BM338" s="217" t="s">
        <v>522</v>
      </c>
    </row>
    <row r="339" s="2" customFormat="1">
      <c r="A339" s="40"/>
      <c r="B339" s="41"/>
      <c r="C339" s="42"/>
      <c r="D339" s="221" t="s">
        <v>175</v>
      </c>
      <c r="E339" s="42"/>
      <c r="F339" s="242" t="s">
        <v>523</v>
      </c>
      <c r="G339" s="42"/>
      <c r="H339" s="42"/>
      <c r="I339" s="243"/>
      <c r="J339" s="42"/>
      <c r="K339" s="42"/>
      <c r="L339" s="46"/>
      <c r="M339" s="244"/>
      <c r="N339" s="245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175</v>
      </c>
      <c r="AU339" s="19" t="s">
        <v>81</v>
      </c>
    </row>
    <row r="340" s="2" customFormat="1" ht="14.4" customHeight="1">
      <c r="A340" s="40"/>
      <c r="B340" s="41"/>
      <c r="C340" s="207" t="s">
        <v>524</v>
      </c>
      <c r="D340" s="207" t="s">
        <v>138</v>
      </c>
      <c r="E340" s="208" t="s">
        <v>525</v>
      </c>
      <c r="F340" s="209" t="s">
        <v>526</v>
      </c>
      <c r="G340" s="210" t="s">
        <v>470</v>
      </c>
      <c r="H340" s="211">
        <v>1</v>
      </c>
      <c r="I340" s="212"/>
      <c r="J340" s="211">
        <f>ROUND(I340*H340,1)</f>
        <v>0</v>
      </c>
      <c r="K340" s="209" t="s">
        <v>142</v>
      </c>
      <c r="L340" s="46"/>
      <c r="M340" s="213" t="s">
        <v>19</v>
      </c>
      <c r="N340" s="214" t="s">
        <v>45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471</v>
      </c>
      <c r="AT340" s="217" t="s">
        <v>138</v>
      </c>
      <c r="AU340" s="217" t="s">
        <v>81</v>
      </c>
      <c r="AY340" s="19" t="s">
        <v>137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81</v>
      </c>
      <c r="BK340" s="218">
        <f>ROUND(I340*H340,1)</f>
        <v>0</v>
      </c>
      <c r="BL340" s="19" t="s">
        <v>471</v>
      </c>
      <c r="BM340" s="217" t="s">
        <v>527</v>
      </c>
    </row>
    <row r="341" s="2" customFormat="1" ht="14.4" customHeight="1">
      <c r="A341" s="40"/>
      <c r="B341" s="41"/>
      <c r="C341" s="207" t="s">
        <v>528</v>
      </c>
      <c r="D341" s="207" t="s">
        <v>138</v>
      </c>
      <c r="E341" s="208" t="s">
        <v>529</v>
      </c>
      <c r="F341" s="209" t="s">
        <v>530</v>
      </c>
      <c r="G341" s="210" t="s">
        <v>470</v>
      </c>
      <c r="H341" s="211">
        <v>1</v>
      </c>
      <c r="I341" s="212"/>
      <c r="J341" s="211">
        <f>ROUND(I341*H341,1)</f>
        <v>0</v>
      </c>
      <c r="K341" s="209" t="s">
        <v>142</v>
      </c>
      <c r="L341" s="46"/>
      <c r="M341" s="213" t="s">
        <v>19</v>
      </c>
      <c r="N341" s="214" t="s">
        <v>45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471</v>
      </c>
      <c r="AT341" s="217" t="s">
        <v>138</v>
      </c>
      <c r="AU341" s="217" t="s">
        <v>81</v>
      </c>
      <c r="AY341" s="19" t="s">
        <v>137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81</v>
      </c>
      <c r="BK341" s="218">
        <f>ROUND(I341*H341,1)</f>
        <v>0</v>
      </c>
      <c r="BL341" s="19" t="s">
        <v>471</v>
      </c>
      <c r="BM341" s="217" t="s">
        <v>531</v>
      </c>
    </row>
    <row r="342" s="2" customFormat="1">
      <c r="A342" s="40"/>
      <c r="B342" s="41"/>
      <c r="C342" s="42"/>
      <c r="D342" s="221" t="s">
        <v>175</v>
      </c>
      <c r="E342" s="42"/>
      <c r="F342" s="242" t="s">
        <v>532</v>
      </c>
      <c r="G342" s="42"/>
      <c r="H342" s="42"/>
      <c r="I342" s="243"/>
      <c r="J342" s="42"/>
      <c r="K342" s="42"/>
      <c r="L342" s="46"/>
      <c r="M342" s="276"/>
      <c r="N342" s="277"/>
      <c r="O342" s="278"/>
      <c r="P342" s="278"/>
      <c r="Q342" s="278"/>
      <c r="R342" s="278"/>
      <c r="S342" s="278"/>
      <c r="T342" s="279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175</v>
      </c>
      <c r="AU342" s="19" t="s">
        <v>81</v>
      </c>
    </row>
    <row r="343" s="2" customFormat="1" ht="6.96" customHeight="1">
      <c r="A343" s="40"/>
      <c r="B343" s="61"/>
      <c r="C343" s="62"/>
      <c r="D343" s="62"/>
      <c r="E343" s="62"/>
      <c r="F343" s="62"/>
      <c r="G343" s="62"/>
      <c r="H343" s="62"/>
      <c r="I343" s="62"/>
      <c r="J343" s="62"/>
      <c r="K343" s="62"/>
      <c r="L343" s="46"/>
      <c r="M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</row>
  </sheetData>
  <sheetProtection sheet="1" autoFilter="0" formatColumns="0" formatRows="0" objects="1" scenarios="1" spinCount="100000" saltValue="mfZZewjyrAodt5JYVxqQ2mpR/FjXfNhVsO2Eb/ab9U9Y7ki4kPjDFKTLfghGXQgzfgwpwfDScdIehkUkz3gDJg==" hashValue="KRh4o28f/e4oMS4SudZCufTngiErOzDmf65tK9/EKrZYvAFfTOqZHWJ+BMmTPVitjD2cy6UV0xWja39Wet3pOg==" algorithmName="SHA-512" password="CC35"/>
  <autoFilter ref="C90:K3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108</v>
      </c>
      <c r="L4" s="22"/>
      <c r="M4" s="14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C3,C6,C11,C36, Čenkov u Malšic</v>
      </c>
      <c r="F7" s="144"/>
      <c r="G7" s="144"/>
      <c r="H7" s="144"/>
      <c r="L7" s="22"/>
    </row>
    <row r="8" s="1" customFormat="1" ht="12" customHeight="1">
      <c r="B8" s="22"/>
      <c r="D8" s="144" t="s">
        <v>109</v>
      </c>
      <c r="L8" s="22"/>
    </row>
    <row r="9" s="2" customFormat="1" ht="16.5" customHeight="1">
      <c r="A9" s="40"/>
      <c r="B9" s="46"/>
      <c r="C9" s="40"/>
      <c r="D9" s="40"/>
      <c r="E9" s="145" t="s">
        <v>110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533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31. 3. 2021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31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27</v>
      </c>
      <c r="J23" s="135" t="s">
        <v>33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26</v>
      </c>
      <c r="J25" s="135" t="s">
        <v>36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ROUND(J90, 1)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ROUND((SUM(BE90:BE219)),  1)</f>
        <v>0</v>
      </c>
      <c r="G35" s="40"/>
      <c r="H35" s="40"/>
      <c r="I35" s="159">
        <v>0.20999999999999999</v>
      </c>
      <c r="J35" s="158">
        <f>ROUND(((SUM(BE90:BE219))*I35),  1)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ROUND((SUM(BF90:BF219)),  1)</f>
        <v>0</v>
      </c>
      <c r="G36" s="40"/>
      <c r="H36" s="40"/>
      <c r="I36" s="159">
        <v>0.14999999999999999</v>
      </c>
      <c r="J36" s="158">
        <f>ROUND(((SUM(BF90:BF219))*I36),  1)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ROUND((SUM(BG90:BG219)),  1)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ROUND((SUM(BH90:BH219)),  1)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ROUND((SUM(BI90:BI219)),  1)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C3,C6,C11,C36, Čenkov u Malšic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C36 - CESTA C36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31. 3. 2021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>Ging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Lacko Ondřej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119</v>
      </c>
      <c r="E65" s="179"/>
      <c r="F65" s="179"/>
      <c r="G65" s="179"/>
      <c r="H65" s="179"/>
      <c r="I65" s="179"/>
      <c r="J65" s="180">
        <f>J131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120</v>
      </c>
      <c r="E66" s="179"/>
      <c r="F66" s="179"/>
      <c r="G66" s="179"/>
      <c r="H66" s="179"/>
      <c r="I66" s="179"/>
      <c r="J66" s="180">
        <f>J193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121</v>
      </c>
      <c r="E67" s="179"/>
      <c r="F67" s="179"/>
      <c r="G67" s="179"/>
      <c r="H67" s="179"/>
      <c r="I67" s="179"/>
      <c r="J67" s="180">
        <f>J197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122</v>
      </c>
      <c r="E68" s="179"/>
      <c r="F68" s="179"/>
      <c r="G68" s="179"/>
      <c r="H68" s="179"/>
      <c r="I68" s="179"/>
      <c r="J68" s="180">
        <f>J200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123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Polní cesta C3,C6,C11,C36, Čenkov u Malšic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109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110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111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C36 - CESTA C36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 xml:space="preserve"> </v>
      </c>
      <c r="G84" s="42"/>
      <c r="H84" s="42"/>
      <c r="I84" s="34" t="s">
        <v>23</v>
      </c>
      <c r="J84" s="74" t="str">
        <f>IF(J14="","",J14)</f>
        <v>31. 3. 2021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 xml:space="preserve"> </v>
      </c>
      <c r="G86" s="42"/>
      <c r="H86" s="42"/>
      <c r="I86" s="34" t="s">
        <v>30</v>
      </c>
      <c r="J86" s="38" t="str">
        <f>E23</f>
        <v>Ging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IF(E20="","",E20)</f>
        <v>Vyplň údaj</v>
      </c>
      <c r="G87" s="42"/>
      <c r="H87" s="42"/>
      <c r="I87" s="34" t="s">
        <v>35</v>
      </c>
      <c r="J87" s="38" t="str">
        <f>E26</f>
        <v>Lacko Ondřej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0" customFormat="1" ht="29.28" customHeight="1">
      <c r="A89" s="182"/>
      <c r="B89" s="183"/>
      <c r="C89" s="184" t="s">
        <v>124</v>
      </c>
      <c r="D89" s="185" t="s">
        <v>59</v>
      </c>
      <c r="E89" s="185" t="s">
        <v>55</v>
      </c>
      <c r="F89" s="185" t="s">
        <v>56</v>
      </c>
      <c r="G89" s="185" t="s">
        <v>125</v>
      </c>
      <c r="H89" s="185" t="s">
        <v>126</v>
      </c>
      <c r="I89" s="185" t="s">
        <v>127</v>
      </c>
      <c r="J89" s="185" t="s">
        <v>115</v>
      </c>
      <c r="K89" s="186" t="s">
        <v>128</v>
      </c>
      <c r="L89" s="187"/>
      <c r="M89" s="94" t="s">
        <v>19</v>
      </c>
      <c r="N89" s="95" t="s">
        <v>44</v>
      </c>
      <c r="O89" s="95" t="s">
        <v>129</v>
      </c>
      <c r="P89" s="95" t="s">
        <v>130</v>
      </c>
      <c r="Q89" s="95" t="s">
        <v>131</v>
      </c>
      <c r="R89" s="95" t="s">
        <v>132</v>
      </c>
      <c r="S89" s="95" t="s">
        <v>133</v>
      </c>
      <c r="T89" s="96" t="s">
        <v>134</v>
      </c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</row>
    <row r="90" s="2" customFormat="1" ht="22.8" customHeight="1">
      <c r="A90" s="40"/>
      <c r="B90" s="41"/>
      <c r="C90" s="101" t="s">
        <v>135</v>
      </c>
      <c r="D90" s="42"/>
      <c r="E90" s="42"/>
      <c r="F90" s="42"/>
      <c r="G90" s="42"/>
      <c r="H90" s="42"/>
      <c r="I90" s="42"/>
      <c r="J90" s="188">
        <f>BK90</f>
        <v>0</v>
      </c>
      <c r="K90" s="42"/>
      <c r="L90" s="46"/>
      <c r="M90" s="97"/>
      <c r="N90" s="189"/>
      <c r="O90" s="98"/>
      <c r="P90" s="190">
        <f>P91+P131+P193+P197+P200</f>
        <v>0</v>
      </c>
      <c r="Q90" s="98"/>
      <c r="R90" s="190">
        <f>R91+R131+R193+R197+R200</f>
        <v>176.35482449999998</v>
      </c>
      <c r="S90" s="98"/>
      <c r="T90" s="191">
        <f>T91+T131+T193+T197+T200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116</v>
      </c>
      <c r="BK90" s="192">
        <f>BK91+BK131+BK193+BK197+BK200</f>
        <v>0</v>
      </c>
    </row>
    <row r="91" s="11" customFormat="1" ht="25.92" customHeight="1">
      <c r="A91" s="11"/>
      <c r="B91" s="193"/>
      <c r="C91" s="194"/>
      <c r="D91" s="195" t="s">
        <v>73</v>
      </c>
      <c r="E91" s="196" t="s">
        <v>81</v>
      </c>
      <c r="F91" s="196" t="s">
        <v>136</v>
      </c>
      <c r="G91" s="194"/>
      <c r="H91" s="194"/>
      <c r="I91" s="197"/>
      <c r="J91" s="198">
        <f>BK91</f>
        <v>0</v>
      </c>
      <c r="K91" s="194"/>
      <c r="L91" s="199"/>
      <c r="M91" s="200"/>
      <c r="N91" s="201"/>
      <c r="O91" s="201"/>
      <c r="P91" s="202">
        <f>SUM(P92:P130)</f>
        <v>0</v>
      </c>
      <c r="Q91" s="201"/>
      <c r="R91" s="202">
        <f>SUM(R92:R130)</f>
        <v>0</v>
      </c>
      <c r="S91" s="201"/>
      <c r="T91" s="203">
        <f>SUM(T92:T130)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4" t="s">
        <v>81</v>
      </c>
      <c r="AT91" s="205" t="s">
        <v>73</v>
      </c>
      <c r="AU91" s="205" t="s">
        <v>74</v>
      </c>
      <c r="AY91" s="204" t="s">
        <v>137</v>
      </c>
      <c r="BK91" s="206">
        <f>SUM(BK92:BK130)</f>
        <v>0</v>
      </c>
    </row>
    <row r="92" s="2" customFormat="1" ht="14.4" customHeight="1">
      <c r="A92" s="40"/>
      <c r="B92" s="41"/>
      <c r="C92" s="207" t="s">
        <v>81</v>
      </c>
      <c r="D92" s="207" t="s">
        <v>138</v>
      </c>
      <c r="E92" s="208" t="s">
        <v>534</v>
      </c>
      <c r="F92" s="209" t="s">
        <v>535</v>
      </c>
      <c r="G92" s="210" t="s">
        <v>141</v>
      </c>
      <c r="H92" s="211">
        <v>145</v>
      </c>
      <c r="I92" s="212"/>
      <c r="J92" s="211">
        <f>ROUND(I92*H92,1)</f>
        <v>0</v>
      </c>
      <c r="K92" s="209" t="s">
        <v>142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143</v>
      </c>
      <c r="AT92" s="217" t="s">
        <v>138</v>
      </c>
      <c r="AU92" s="217" t="s">
        <v>81</v>
      </c>
      <c r="AY92" s="19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ROUND(I92*H92,1)</f>
        <v>0</v>
      </c>
      <c r="BL92" s="19" t="s">
        <v>143</v>
      </c>
      <c r="BM92" s="217" t="s">
        <v>536</v>
      </c>
    </row>
    <row r="93" s="12" customFormat="1">
      <c r="A93" s="12"/>
      <c r="B93" s="219"/>
      <c r="C93" s="220"/>
      <c r="D93" s="221" t="s">
        <v>145</v>
      </c>
      <c r="E93" s="222" t="s">
        <v>19</v>
      </c>
      <c r="F93" s="223" t="s">
        <v>537</v>
      </c>
      <c r="G93" s="220"/>
      <c r="H93" s="224">
        <v>145</v>
      </c>
      <c r="I93" s="225"/>
      <c r="J93" s="220"/>
      <c r="K93" s="220"/>
      <c r="L93" s="226"/>
      <c r="M93" s="227"/>
      <c r="N93" s="228"/>
      <c r="O93" s="228"/>
      <c r="P93" s="228"/>
      <c r="Q93" s="228"/>
      <c r="R93" s="228"/>
      <c r="S93" s="228"/>
      <c r="T93" s="229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30" t="s">
        <v>145</v>
      </c>
      <c r="AU93" s="230" t="s">
        <v>81</v>
      </c>
      <c r="AV93" s="12" t="s">
        <v>83</v>
      </c>
      <c r="AW93" s="12" t="s">
        <v>34</v>
      </c>
      <c r="AX93" s="12" t="s">
        <v>74</v>
      </c>
      <c r="AY93" s="230" t="s">
        <v>137</v>
      </c>
    </row>
    <row r="94" s="14" customFormat="1">
      <c r="A94" s="14"/>
      <c r="B94" s="246"/>
      <c r="C94" s="247"/>
      <c r="D94" s="221" t="s">
        <v>145</v>
      </c>
      <c r="E94" s="248" t="s">
        <v>19</v>
      </c>
      <c r="F94" s="249" t="s">
        <v>210</v>
      </c>
      <c r="G94" s="247"/>
      <c r="H94" s="250">
        <v>145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6" t="s">
        <v>145</v>
      </c>
      <c r="AU94" s="256" t="s">
        <v>81</v>
      </c>
      <c r="AV94" s="14" t="s">
        <v>152</v>
      </c>
      <c r="AW94" s="14" t="s">
        <v>34</v>
      </c>
      <c r="AX94" s="14" t="s">
        <v>81</v>
      </c>
      <c r="AY94" s="256" t="s">
        <v>137</v>
      </c>
    </row>
    <row r="95" s="2" customFormat="1" ht="24.15" customHeight="1">
      <c r="A95" s="40"/>
      <c r="B95" s="41"/>
      <c r="C95" s="207" t="s">
        <v>83</v>
      </c>
      <c r="D95" s="207" t="s">
        <v>138</v>
      </c>
      <c r="E95" s="208" t="s">
        <v>194</v>
      </c>
      <c r="F95" s="209" t="s">
        <v>195</v>
      </c>
      <c r="G95" s="210" t="s">
        <v>141</v>
      </c>
      <c r="H95" s="211">
        <v>145</v>
      </c>
      <c r="I95" s="212"/>
      <c r="J95" s="211">
        <f>ROUND(I95*H95,1)</f>
        <v>0</v>
      </c>
      <c r="K95" s="209" t="s">
        <v>142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143</v>
      </c>
      <c r="AT95" s="217" t="s">
        <v>138</v>
      </c>
      <c r="AU95" s="217" t="s">
        <v>81</v>
      </c>
      <c r="AY95" s="19" t="s">
        <v>137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ROUND(I95*H95,1)</f>
        <v>0</v>
      </c>
      <c r="BL95" s="19" t="s">
        <v>143</v>
      </c>
      <c r="BM95" s="217" t="s">
        <v>538</v>
      </c>
    </row>
    <row r="96" s="12" customFormat="1">
      <c r="A96" s="12"/>
      <c r="B96" s="219"/>
      <c r="C96" s="220"/>
      <c r="D96" s="221" t="s">
        <v>145</v>
      </c>
      <c r="E96" s="222" t="s">
        <v>19</v>
      </c>
      <c r="F96" s="223" t="s">
        <v>539</v>
      </c>
      <c r="G96" s="220"/>
      <c r="H96" s="224">
        <v>145</v>
      </c>
      <c r="I96" s="225"/>
      <c r="J96" s="220"/>
      <c r="K96" s="220"/>
      <c r="L96" s="226"/>
      <c r="M96" s="227"/>
      <c r="N96" s="228"/>
      <c r="O96" s="228"/>
      <c r="P96" s="228"/>
      <c r="Q96" s="228"/>
      <c r="R96" s="228"/>
      <c r="S96" s="228"/>
      <c r="T96" s="229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0" t="s">
        <v>145</v>
      </c>
      <c r="AU96" s="230" t="s">
        <v>81</v>
      </c>
      <c r="AV96" s="12" t="s">
        <v>83</v>
      </c>
      <c r="AW96" s="12" t="s">
        <v>34</v>
      </c>
      <c r="AX96" s="12" t="s">
        <v>81</v>
      </c>
      <c r="AY96" s="230" t="s">
        <v>137</v>
      </c>
    </row>
    <row r="97" s="2" customFormat="1" ht="24.15" customHeight="1">
      <c r="A97" s="40"/>
      <c r="B97" s="41"/>
      <c r="C97" s="207" t="s">
        <v>152</v>
      </c>
      <c r="D97" s="207" t="s">
        <v>138</v>
      </c>
      <c r="E97" s="208" t="s">
        <v>212</v>
      </c>
      <c r="F97" s="209" t="s">
        <v>213</v>
      </c>
      <c r="G97" s="210" t="s">
        <v>201</v>
      </c>
      <c r="H97" s="211">
        <v>69.879999999999995</v>
      </c>
      <c r="I97" s="212"/>
      <c r="J97" s="211">
        <f>ROUND(I97*H97,1)</f>
        <v>0</v>
      </c>
      <c r="K97" s="209" t="s">
        <v>142</v>
      </c>
      <c r="L97" s="46"/>
      <c r="M97" s="213" t="s">
        <v>19</v>
      </c>
      <c r="N97" s="214" t="s">
        <v>45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143</v>
      </c>
      <c r="AT97" s="217" t="s">
        <v>138</v>
      </c>
      <c r="AU97" s="217" t="s">
        <v>81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ROUND(I97*H97,1)</f>
        <v>0</v>
      </c>
      <c r="BL97" s="19" t="s">
        <v>143</v>
      </c>
      <c r="BM97" s="217" t="s">
        <v>540</v>
      </c>
    </row>
    <row r="98" s="12" customFormat="1">
      <c r="A98" s="12"/>
      <c r="B98" s="219"/>
      <c r="C98" s="220"/>
      <c r="D98" s="221" t="s">
        <v>145</v>
      </c>
      <c r="E98" s="222" t="s">
        <v>19</v>
      </c>
      <c r="F98" s="223" t="s">
        <v>541</v>
      </c>
      <c r="G98" s="220"/>
      <c r="H98" s="224">
        <v>25.800000000000001</v>
      </c>
      <c r="I98" s="225"/>
      <c r="J98" s="220"/>
      <c r="K98" s="220"/>
      <c r="L98" s="226"/>
      <c r="M98" s="227"/>
      <c r="N98" s="228"/>
      <c r="O98" s="228"/>
      <c r="P98" s="228"/>
      <c r="Q98" s="228"/>
      <c r="R98" s="228"/>
      <c r="S98" s="228"/>
      <c r="T98" s="229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30" t="s">
        <v>145</v>
      </c>
      <c r="AU98" s="230" t="s">
        <v>81</v>
      </c>
      <c r="AV98" s="12" t="s">
        <v>83</v>
      </c>
      <c r="AW98" s="12" t="s">
        <v>34</v>
      </c>
      <c r="AX98" s="12" t="s">
        <v>74</v>
      </c>
      <c r="AY98" s="230" t="s">
        <v>137</v>
      </c>
    </row>
    <row r="99" s="14" customFormat="1">
      <c r="A99" s="14"/>
      <c r="B99" s="246"/>
      <c r="C99" s="247"/>
      <c r="D99" s="221" t="s">
        <v>145</v>
      </c>
      <c r="E99" s="248" t="s">
        <v>19</v>
      </c>
      <c r="F99" s="249" t="s">
        <v>210</v>
      </c>
      <c r="G99" s="247"/>
      <c r="H99" s="250">
        <v>25.800000000000001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145</v>
      </c>
      <c r="AU99" s="256" t="s">
        <v>81</v>
      </c>
      <c r="AV99" s="14" t="s">
        <v>152</v>
      </c>
      <c r="AW99" s="14" t="s">
        <v>34</v>
      </c>
      <c r="AX99" s="14" t="s">
        <v>74</v>
      </c>
      <c r="AY99" s="256" t="s">
        <v>137</v>
      </c>
    </row>
    <row r="100" s="15" customFormat="1">
      <c r="A100" s="15"/>
      <c r="B100" s="257"/>
      <c r="C100" s="258"/>
      <c r="D100" s="221" t="s">
        <v>145</v>
      </c>
      <c r="E100" s="259" t="s">
        <v>19</v>
      </c>
      <c r="F100" s="260" t="s">
        <v>231</v>
      </c>
      <c r="G100" s="258"/>
      <c r="H100" s="259" t="s">
        <v>19</v>
      </c>
      <c r="I100" s="261"/>
      <c r="J100" s="258"/>
      <c r="K100" s="258"/>
      <c r="L100" s="262"/>
      <c r="M100" s="263"/>
      <c r="N100" s="264"/>
      <c r="O100" s="264"/>
      <c r="P100" s="264"/>
      <c r="Q100" s="264"/>
      <c r="R100" s="264"/>
      <c r="S100" s="264"/>
      <c r="T100" s="26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6" t="s">
        <v>145</v>
      </c>
      <c r="AU100" s="266" t="s">
        <v>81</v>
      </c>
      <c r="AV100" s="15" t="s">
        <v>81</v>
      </c>
      <c r="AW100" s="15" t="s">
        <v>34</v>
      </c>
      <c r="AX100" s="15" t="s">
        <v>74</v>
      </c>
      <c r="AY100" s="266" t="s">
        <v>137</v>
      </c>
    </row>
    <row r="101" s="12" customFormat="1">
      <c r="A101" s="12"/>
      <c r="B101" s="219"/>
      <c r="C101" s="220"/>
      <c r="D101" s="221" t="s">
        <v>145</v>
      </c>
      <c r="E101" s="222" t="s">
        <v>19</v>
      </c>
      <c r="F101" s="223" t="s">
        <v>542</v>
      </c>
      <c r="G101" s="220"/>
      <c r="H101" s="224">
        <v>38.68</v>
      </c>
      <c r="I101" s="225"/>
      <c r="J101" s="220"/>
      <c r="K101" s="220"/>
      <c r="L101" s="226"/>
      <c r="M101" s="227"/>
      <c r="N101" s="228"/>
      <c r="O101" s="228"/>
      <c r="P101" s="228"/>
      <c r="Q101" s="228"/>
      <c r="R101" s="228"/>
      <c r="S101" s="228"/>
      <c r="T101" s="229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30" t="s">
        <v>145</v>
      </c>
      <c r="AU101" s="230" t="s">
        <v>81</v>
      </c>
      <c r="AV101" s="12" t="s">
        <v>83</v>
      </c>
      <c r="AW101" s="12" t="s">
        <v>34</v>
      </c>
      <c r="AX101" s="12" t="s">
        <v>74</v>
      </c>
      <c r="AY101" s="230" t="s">
        <v>137</v>
      </c>
    </row>
    <row r="102" s="12" customFormat="1">
      <c r="A102" s="12"/>
      <c r="B102" s="219"/>
      <c r="C102" s="220"/>
      <c r="D102" s="221" t="s">
        <v>145</v>
      </c>
      <c r="E102" s="222" t="s">
        <v>19</v>
      </c>
      <c r="F102" s="223" t="s">
        <v>543</v>
      </c>
      <c r="G102" s="220"/>
      <c r="H102" s="224">
        <v>5.4000000000000004</v>
      </c>
      <c r="I102" s="225"/>
      <c r="J102" s="220"/>
      <c r="K102" s="220"/>
      <c r="L102" s="226"/>
      <c r="M102" s="227"/>
      <c r="N102" s="228"/>
      <c r="O102" s="228"/>
      <c r="P102" s="228"/>
      <c r="Q102" s="228"/>
      <c r="R102" s="228"/>
      <c r="S102" s="228"/>
      <c r="T102" s="229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30" t="s">
        <v>145</v>
      </c>
      <c r="AU102" s="230" t="s">
        <v>81</v>
      </c>
      <c r="AV102" s="12" t="s">
        <v>83</v>
      </c>
      <c r="AW102" s="12" t="s">
        <v>34</v>
      </c>
      <c r="AX102" s="12" t="s">
        <v>74</v>
      </c>
      <c r="AY102" s="230" t="s">
        <v>137</v>
      </c>
    </row>
    <row r="103" s="14" customFormat="1">
      <c r="A103" s="14"/>
      <c r="B103" s="246"/>
      <c r="C103" s="247"/>
      <c r="D103" s="221" t="s">
        <v>145</v>
      </c>
      <c r="E103" s="248" t="s">
        <v>19</v>
      </c>
      <c r="F103" s="249" t="s">
        <v>210</v>
      </c>
      <c r="G103" s="247"/>
      <c r="H103" s="250">
        <v>44.079999999999998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145</v>
      </c>
      <c r="AU103" s="256" t="s">
        <v>81</v>
      </c>
      <c r="AV103" s="14" t="s">
        <v>152</v>
      </c>
      <c r="AW103" s="14" t="s">
        <v>34</v>
      </c>
      <c r="AX103" s="14" t="s">
        <v>74</v>
      </c>
      <c r="AY103" s="256" t="s">
        <v>137</v>
      </c>
    </row>
    <row r="104" s="13" customFormat="1">
      <c r="A104" s="13"/>
      <c r="B104" s="231"/>
      <c r="C104" s="232"/>
      <c r="D104" s="221" t="s">
        <v>145</v>
      </c>
      <c r="E104" s="233" t="s">
        <v>19</v>
      </c>
      <c r="F104" s="234" t="s">
        <v>147</v>
      </c>
      <c r="G104" s="232"/>
      <c r="H104" s="235">
        <v>69.879999999999995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145</v>
      </c>
      <c r="AU104" s="241" t="s">
        <v>81</v>
      </c>
      <c r="AV104" s="13" t="s">
        <v>143</v>
      </c>
      <c r="AW104" s="13" t="s">
        <v>34</v>
      </c>
      <c r="AX104" s="13" t="s">
        <v>81</v>
      </c>
      <c r="AY104" s="241" t="s">
        <v>137</v>
      </c>
    </row>
    <row r="105" s="2" customFormat="1" ht="24.15" customHeight="1">
      <c r="A105" s="40"/>
      <c r="B105" s="41"/>
      <c r="C105" s="207" t="s">
        <v>143</v>
      </c>
      <c r="D105" s="207" t="s">
        <v>138</v>
      </c>
      <c r="E105" s="208" t="s">
        <v>250</v>
      </c>
      <c r="F105" s="209" t="s">
        <v>251</v>
      </c>
      <c r="G105" s="210" t="s">
        <v>201</v>
      </c>
      <c r="H105" s="211">
        <v>2.7000000000000002</v>
      </c>
      <c r="I105" s="212"/>
      <c r="J105" s="211">
        <f>ROUND(I105*H105,1)</f>
        <v>0</v>
      </c>
      <c r="K105" s="209" t="s">
        <v>142</v>
      </c>
      <c r="L105" s="46"/>
      <c r="M105" s="213" t="s">
        <v>19</v>
      </c>
      <c r="N105" s="214" t="s">
        <v>45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143</v>
      </c>
      <c r="AT105" s="217" t="s">
        <v>138</v>
      </c>
      <c r="AU105" s="217" t="s">
        <v>81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ROUND(I105*H105,1)</f>
        <v>0</v>
      </c>
      <c r="BL105" s="19" t="s">
        <v>143</v>
      </c>
      <c r="BM105" s="217" t="s">
        <v>544</v>
      </c>
    </row>
    <row r="106" s="12" customFormat="1">
      <c r="A106" s="12"/>
      <c r="B106" s="219"/>
      <c r="C106" s="220"/>
      <c r="D106" s="221" t="s">
        <v>145</v>
      </c>
      <c r="E106" s="222" t="s">
        <v>19</v>
      </c>
      <c r="F106" s="223" t="s">
        <v>545</v>
      </c>
      <c r="G106" s="220"/>
      <c r="H106" s="224">
        <v>2.7000000000000002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0" t="s">
        <v>145</v>
      </c>
      <c r="AU106" s="230" t="s">
        <v>81</v>
      </c>
      <c r="AV106" s="12" t="s">
        <v>83</v>
      </c>
      <c r="AW106" s="12" t="s">
        <v>34</v>
      </c>
      <c r="AX106" s="12" t="s">
        <v>74</v>
      </c>
      <c r="AY106" s="230" t="s">
        <v>137</v>
      </c>
    </row>
    <row r="107" s="13" customFormat="1">
      <c r="A107" s="13"/>
      <c r="B107" s="231"/>
      <c r="C107" s="232"/>
      <c r="D107" s="221" t="s">
        <v>145</v>
      </c>
      <c r="E107" s="233" t="s">
        <v>19</v>
      </c>
      <c r="F107" s="234" t="s">
        <v>147</v>
      </c>
      <c r="G107" s="232"/>
      <c r="H107" s="235">
        <v>2.7000000000000002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145</v>
      </c>
      <c r="AU107" s="241" t="s">
        <v>81</v>
      </c>
      <c r="AV107" s="13" t="s">
        <v>143</v>
      </c>
      <c r="AW107" s="13" t="s">
        <v>34</v>
      </c>
      <c r="AX107" s="13" t="s">
        <v>81</v>
      </c>
      <c r="AY107" s="241" t="s">
        <v>137</v>
      </c>
    </row>
    <row r="108" s="2" customFormat="1" ht="14.4" customHeight="1">
      <c r="A108" s="40"/>
      <c r="B108" s="41"/>
      <c r="C108" s="207" t="s">
        <v>159</v>
      </c>
      <c r="D108" s="207" t="s">
        <v>138</v>
      </c>
      <c r="E108" s="208" t="s">
        <v>262</v>
      </c>
      <c r="F108" s="209" t="s">
        <v>263</v>
      </c>
      <c r="G108" s="210" t="s">
        <v>141</v>
      </c>
      <c r="H108" s="211">
        <v>206.90000000000001</v>
      </c>
      <c r="I108" s="212"/>
      <c r="J108" s="211">
        <f>ROUND(I108*H108,1)</f>
        <v>0</v>
      </c>
      <c r="K108" s="209" t="s">
        <v>142</v>
      </c>
      <c r="L108" s="46"/>
      <c r="M108" s="213" t="s">
        <v>19</v>
      </c>
      <c r="N108" s="214" t="s">
        <v>45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143</v>
      </c>
      <c r="AT108" s="217" t="s">
        <v>138</v>
      </c>
      <c r="AU108" s="217" t="s">
        <v>81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ROUND(I108*H108,1)</f>
        <v>0</v>
      </c>
      <c r="BL108" s="19" t="s">
        <v>143</v>
      </c>
      <c r="BM108" s="217" t="s">
        <v>546</v>
      </c>
    </row>
    <row r="109" s="15" customFormat="1">
      <c r="A109" s="15"/>
      <c r="B109" s="257"/>
      <c r="C109" s="258"/>
      <c r="D109" s="221" t="s">
        <v>145</v>
      </c>
      <c r="E109" s="259" t="s">
        <v>19</v>
      </c>
      <c r="F109" s="260" t="s">
        <v>265</v>
      </c>
      <c r="G109" s="258"/>
      <c r="H109" s="259" t="s">
        <v>19</v>
      </c>
      <c r="I109" s="261"/>
      <c r="J109" s="258"/>
      <c r="K109" s="258"/>
      <c r="L109" s="262"/>
      <c r="M109" s="263"/>
      <c r="N109" s="264"/>
      <c r="O109" s="264"/>
      <c r="P109" s="264"/>
      <c r="Q109" s="264"/>
      <c r="R109" s="264"/>
      <c r="S109" s="264"/>
      <c r="T109" s="26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6" t="s">
        <v>145</v>
      </c>
      <c r="AU109" s="266" t="s">
        <v>81</v>
      </c>
      <c r="AV109" s="15" t="s">
        <v>81</v>
      </c>
      <c r="AW109" s="15" t="s">
        <v>34</v>
      </c>
      <c r="AX109" s="15" t="s">
        <v>74</v>
      </c>
      <c r="AY109" s="266" t="s">
        <v>137</v>
      </c>
    </row>
    <row r="110" s="12" customFormat="1">
      <c r="A110" s="12"/>
      <c r="B110" s="219"/>
      <c r="C110" s="220"/>
      <c r="D110" s="221" t="s">
        <v>145</v>
      </c>
      <c r="E110" s="222" t="s">
        <v>19</v>
      </c>
      <c r="F110" s="223" t="s">
        <v>547</v>
      </c>
      <c r="G110" s="220"/>
      <c r="H110" s="224">
        <v>96.700000000000003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0" t="s">
        <v>145</v>
      </c>
      <c r="AU110" s="230" t="s">
        <v>81</v>
      </c>
      <c r="AV110" s="12" t="s">
        <v>83</v>
      </c>
      <c r="AW110" s="12" t="s">
        <v>34</v>
      </c>
      <c r="AX110" s="12" t="s">
        <v>74</v>
      </c>
      <c r="AY110" s="230" t="s">
        <v>137</v>
      </c>
    </row>
    <row r="111" s="12" customFormat="1">
      <c r="A111" s="12"/>
      <c r="B111" s="219"/>
      <c r="C111" s="220"/>
      <c r="D111" s="221" t="s">
        <v>145</v>
      </c>
      <c r="E111" s="222" t="s">
        <v>19</v>
      </c>
      <c r="F111" s="223" t="s">
        <v>548</v>
      </c>
      <c r="G111" s="220"/>
      <c r="H111" s="224">
        <v>13.5</v>
      </c>
      <c r="I111" s="225"/>
      <c r="J111" s="220"/>
      <c r="K111" s="220"/>
      <c r="L111" s="226"/>
      <c r="M111" s="227"/>
      <c r="N111" s="228"/>
      <c r="O111" s="228"/>
      <c r="P111" s="228"/>
      <c r="Q111" s="228"/>
      <c r="R111" s="228"/>
      <c r="S111" s="228"/>
      <c r="T111" s="229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30" t="s">
        <v>145</v>
      </c>
      <c r="AU111" s="230" t="s">
        <v>81</v>
      </c>
      <c r="AV111" s="12" t="s">
        <v>83</v>
      </c>
      <c r="AW111" s="12" t="s">
        <v>34</v>
      </c>
      <c r="AX111" s="12" t="s">
        <v>74</v>
      </c>
      <c r="AY111" s="230" t="s">
        <v>137</v>
      </c>
    </row>
    <row r="112" s="14" customFormat="1">
      <c r="A112" s="14"/>
      <c r="B112" s="246"/>
      <c r="C112" s="247"/>
      <c r="D112" s="221" t="s">
        <v>145</v>
      </c>
      <c r="E112" s="248" t="s">
        <v>19</v>
      </c>
      <c r="F112" s="249" t="s">
        <v>210</v>
      </c>
      <c r="G112" s="247"/>
      <c r="H112" s="250">
        <v>110.2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145</v>
      </c>
      <c r="AU112" s="256" t="s">
        <v>81</v>
      </c>
      <c r="AV112" s="14" t="s">
        <v>152</v>
      </c>
      <c r="AW112" s="14" t="s">
        <v>34</v>
      </c>
      <c r="AX112" s="14" t="s">
        <v>74</v>
      </c>
      <c r="AY112" s="256" t="s">
        <v>137</v>
      </c>
    </row>
    <row r="113" s="15" customFormat="1">
      <c r="A113" s="15"/>
      <c r="B113" s="257"/>
      <c r="C113" s="258"/>
      <c r="D113" s="221" t="s">
        <v>145</v>
      </c>
      <c r="E113" s="259" t="s">
        <v>19</v>
      </c>
      <c r="F113" s="260" t="s">
        <v>270</v>
      </c>
      <c r="G113" s="258"/>
      <c r="H113" s="259" t="s">
        <v>19</v>
      </c>
      <c r="I113" s="261"/>
      <c r="J113" s="258"/>
      <c r="K113" s="258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145</v>
      </c>
      <c r="AU113" s="266" t="s">
        <v>81</v>
      </c>
      <c r="AV113" s="15" t="s">
        <v>81</v>
      </c>
      <c r="AW113" s="15" t="s">
        <v>34</v>
      </c>
      <c r="AX113" s="15" t="s">
        <v>74</v>
      </c>
      <c r="AY113" s="266" t="s">
        <v>137</v>
      </c>
    </row>
    <row r="114" s="12" customFormat="1">
      <c r="A114" s="12"/>
      <c r="B114" s="219"/>
      <c r="C114" s="220"/>
      <c r="D114" s="221" t="s">
        <v>145</v>
      </c>
      <c r="E114" s="222" t="s">
        <v>19</v>
      </c>
      <c r="F114" s="223" t="s">
        <v>549</v>
      </c>
      <c r="G114" s="220"/>
      <c r="H114" s="224">
        <v>96.700000000000003</v>
      </c>
      <c r="I114" s="225"/>
      <c r="J114" s="220"/>
      <c r="K114" s="220"/>
      <c r="L114" s="226"/>
      <c r="M114" s="227"/>
      <c r="N114" s="228"/>
      <c r="O114" s="228"/>
      <c r="P114" s="228"/>
      <c r="Q114" s="228"/>
      <c r="R114" s="228"/>
      <c r="S114" s="228"/>
      <c r="T114" s="229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0" t="s">
        <v>145</v>
      </c>
      <c r="AU114" s="230" t="s">
        <v>81</v>
      </c>
      <c r="AV114" s="12" t="s">
        <v>83</v>
      </c>
      <c r="AW114" s="12" t="s">
        <v>34</v>
      </c>
      <c r="AX114" s="12" t="s">
        <v>74</v>
      </c>
      <c r="AY114" s="230" t="s">
        <v>137</v>
      </c>
    </row>
    <row r="115" s="14" customFormat="1">
      <c r="A115" s="14"/>
      <c r="B115" s="246"/>
      <c r="C115" s="247"/>
      <c r="D115" s="221" t="s">
        <v>145</v>
      </c>
      <c r="E115" s="248" t="s">
        <v>19</v>
      </c>
      <c r="F115" s="249" t="s">
        <v>210</v>
      </c>
      <c r="G115" s="247"/>
      <c r="H115" s="250">
        <v>96.700000000000003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6" t="s">
        <v>145</v>
      </c>
      <c r="AU115" s="256" t="s">
        <v>81</v>
      </c>
      <c r="AV115" s="14" t="s">
        <v>152</v>
      </c>
      <c r="AW115" s="14" t="s">
        <v>34</v>
      </c>
      <c r="AX115" s="14" t="s">
        <v>74</v>
      </c>
      <c r="AY115" s="256" t="s">
        <v>137</v>
      </c>
    </row>
    <row r="116" s="13" customFormat="1">
      <c r="A116" s="13"/>
      <c r="B116" s="231"/>
      <c r="C116" s="232"/>
      <c r="D116" s="221" t="s">
        <v>145</v>
      </c>
      <c r="E116" s="233" t="s">
        <v>19</v>
      </c>
      <c r="F116" s="234" t="s">
        <v>147</v>
      </c>
      <c r="G116" s="232"/>
      <c r="H116" s="235">
        <v>206.90000000000001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145</v>
      </c>
      <c r="AU116" s="241" t="s">
        <v>81</v>
      </c>
      <c r="AV116" s="13" t="s">
        <v>143</v>
      </c>
      <c r="AW116" s="13" t="s">
        <v>34</v>
      </c>
      <c r="AX116" s="13" t="s">
        <v>81</v>
      </c>
      <c r="AY116" s="241" t="s">
        <v>137</v>
      </c>
    </row>
    <row r="117" s="2" customFormat="1" ht="24.15" customHeight="1">
      <c r="A117" s="40"/>
      <c r="B117" s="41"/>
      <c r="C117" s="207" t="s">
        <v>163</v>
      </c>
      <c r="D117" s="207" t="s">
        <v>138</v>
      </c>
      <c r="E117" s="208" t="s">
        <v>272</v>
      </c>
      <c r="F117" s="209" t="s">
        <v>273</v>
      </c>
      <c r="G117" s="210" t="s">
        <v>201</v>
      </c>
      <c r="H117" s="211">
        <v>31.699999999999999</v>
      </c>
      <c r="I117" s="212"/>
      <c r="J117" s="211">
        <f>ROUND(I117*H117,1)</f>
        <v>0</v>
      </c>
      <c r="K117" s="209" t="s">
        <v>142</v>
      </c>
      <c r="L117" s="46"/>
      <c r="M117" s="213" t="s">
        <v>19</v>
      </c>
      <c r="N117" s="214" t="s">
        <v>45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143</v>
      </c>
      <c r="AT117" s="217" t="s">
        <v>138</v>
      </c>
      <c r="AU117" s="217" t="s">
        <v>81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ROUND(I117*H117,1)</f>
        <v>0</v>
      </c>
      <c r="BL117" s="19" t="s">
        <v>143</v>
      </c>
      <c r="BM117" s="217" t="s">
        <v>550</v>
      </c>
    </row>
    <row r="118" s="12" customFormat="1">
      <c r="A118" s="12"/>
      <c r="B118" s="219"/>
      <c r="C118" s="220"/>
      <c r="D118" s="221" t="s">
        <v>145</v>
      </c>
      <c r="E118" s="222" t="s">
        <v>19</v>
      </c>
      <c r="F118" s="223" t="s">
        <v>551</v>
      </c>
      <c r="G118" s="220"/>
      <c r="H118" s="224">
        <v>2.7000000000000002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0" t="s">
        <v>145</v>
      </c>
      <c r="AU118" s="230" t="s">
        <v>81</v>
      </c>
      <c r="AV118" s="12" t="s">
        <v>83</v>
      </c>
      <c r="AW118" s="12" t="s">
        <v>34</v>
      </c>
      <c r="AX118" s="12" t="s">
        <v>74</v>
      </c>
      <c r="AY118" s="230" t="s">
        <v>137</v>
      </c>
    </row>
    <row r="119" s="12" customFormat="1">
      <c r="A119" s="12"/>
      <c r="B119" s="219"/>
      <c r="C119" s="220"/>
      <c r="D119" s="221" t="s">
        <v>145</v>
      </c>
      <c r="E119" s="222" t="s">
        <v>19</v>
      </c>
      <c r="F119" s="223" t="s">
        <v>552</v>
      </c>
      <c r="G119" s="220"/>
      <c r="H119" s="224">
        <v>29</v>
      </c>
      <c r="I119" s="225"/>
      <c r="J119" s="220"/>
      <c r="K119" s="220"/>
      <c r="L119" s="226"/>
      <c r="M119" s="227"/>
      <c r="N119" s="228"/>
      <c r="O119" s="228"/>
      <c r="P119" s="228"/>
      <c r="Q119" s="228"/>
      <c r="R119" s="228"/>
      <c r="S119" s="228"/>
      <c r="T119" s="229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0" t="s">
        <v>145</v>
      </c>
      <c r="AU119" s="230" t="s">
        <v>81</v>
      </c>
      <c r="AV119" s="12" t="s">
        <v>83</v>
      </c>
      <c r="AW119" s="12" t="s">
        <v>34</v>
      </c>
      <c r="AX119" s="12" t="s">
        <v>74</v>
      </c>
      <c r="AY119" s="230" t="s">
        <v>137</v>
      </c>
    </row>
    <row r="120" s="13" customFormat="1">
      <c r="A120" s="13"/>
      <c r="B120" s="231"/>
      <c r="C120" s="232"/>
      <c r="D120" s="221" t="s">
        <v>145</v>
      </c>
      <c r="E120" s="233" t="s">
        <v>19</v>
      </c>
      <c r="F120" s="234" t="s">
        <v>147</v>
      </c>
      <c r="G120" s="232"/>
      <c r="H120" s="235">
        <v>31.699999999999999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145</v>
      </c>
      <c r="AU120" s="241" t="s">
        <v>81</v>
      </c>
      <c r="AV120" s="13" t="s">
        <v>143</v>
      </c>
      <c r="AW120" s="13" t="s">
        <v>34</v>
      </c>
      <c r="AX120" s="13" t="s">
        <v>81</v>
      </c>
      <c r="AY120" s="241" t="s">
        <v>137</v>
      </c>
    </row>
    <row r="121" s="2" customFormat="1" ht="37.8" customHeight="1">
      <c r="A121" s="40"/>
      <c r="B121" s="41"/>
      <c r="C121" s="207" t="s">
        <v>167</v>
      </c>
      <c r="D121" s="207" t="s">
        <v>138</v>
      </c>
      <c r="E121" s="208" t="s">
        <v>553</v>
      </c>
      <c r="F121" s="209" t="s">
        <v>554</v>
      </c>
      <c r="G121" s="210" t="s">
        <v>201</v>
      </c>
      <c r="H121" s="211">
        <v>2.7000000000000002</v>
      </c>
      <c r="I121" s="212"/>
      <c r="J121" s="211">
        <f>ROUND(I121*H121,1)</f>
        <v>0</v>
      </c>
      <c r="K121" s="209" t="s">
        <v>142</v>
      </c>
      <c r="L121" s="46"/>
      <c r="M121" s="213" t="s">
        <v>19</v>
      </c>
      <c r="N121" s="214" t="s">
        <v>45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143</v>
      </c>
      <c r="AT121" s="217" t="s">
        <v>138</v>
      </c>
      <c r="AU121" s="217" t="s">
        <v>81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ROUND(I121*H121,1)</f>
        <v>0</v>
      </c>
      <c r="BL121" s="19" t="s">
        <v>143</v>
      </c>
      <c r="BM121" s="217" t="s">
        <v>555</v>
      </c>
    </row>
    <row r="122" s="12" customFormat="1">
      <c r="A122" s="12"/>
      <c r="B122" s="219"/>
      <c r="C122" s="220"/>
      <c r="D122" s="221" t="s">
        <v>145</v>
      </c>
      <c r="E122" s="222" t="s">
        <v>19</v>
      </c>
      <c r="F122" s="223" t="s">
        <v>556</v>
      </c>
      <c r="G122" s="220"/>
      <c r="H122" s="224">
        <v>2.7000000000000002</v>
      </c>
      <c r="I122" s="225"/>
      <c r="J122" s="220"/>
      <c r="K122" s="220"/>
      <c r="L122" s="226"/>
      <c r="M122" s="227"/>
      <c r="N122" s="228"/>
      <c r="O122" s="228"/>
      <c r="P122" s="228"/>
      <c r="Q122" s="228"/>
      <c r="R122" s="228"/>
      <c r="S122" s="228"/>
      <c r="T122" s="229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30" t="s">
        <v>145</v>
      </c>
      <c r="AU122" s="230" t="s">
        <v>81</v>
      </c>
      <c r="AV122" s="12" t="s">
        <v>83</v>
      </c>
      <c r="AW122" s="12" t="s">
        <v>34</v>
      </c>
      <c r="AX122" s="12" t="s">
        <v>74</v>
      </c>
      <c r="AY122" s="230" t="s">
        <v>137</v>
      </c>
    </row>
    <row r="123" s="13" customFormat="1">
      <c r="A123" s="13"/>
      <c r="B123" s="231"/>
      <c r="C123" s="232"/>
      <c r="D123" s="221" t="s">
        <v>145</v>
      </c>
      <c r="E123" s="233" t="s">
        <v>19</v>
      </c>
      <c r="F123" s="234" t="s">
        <v>147</v>
      </c>
      <c r="G123" s="232"/>
      <c r="H123" s="235">
        <v>2.7000000000000002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145</v>
      </c>
      <c r="AU123" s="241" t="s">
        <v>81</v>
      </c>
      <c r="AV123" s="13" t="s">
        <v>143</v>
      </c>
      <c r="AW123" s="13" t="s">
        <v>34</v>
      </c>
      <c r="AX123" s="13" t="s">
        <v>81</v>
      </c>
      <c r="AY123" s="241" t="s">
        <v>137</v>
      </c>
    </row>
    <row r="124" s="2" customFormat="1" ht="37.8" customHeight="1">
      <c r="A124" s="40"/>
      <c r="B124" s="41"/>
      <c r="C124" s="207" t="s">
        <v>171</v>
      </c>
      <c r="D124" s="207" t="s">
        <v>138</v>
      </c>
      <c r="E124" s="208" t="s">
        <v>285</v>
      </c>
      <c r="F124" s="209" t="s">
        <v>286</v>
      </c>
      <c r="G124" s="210" t="s">
        <v>201</v>
      </c>
      <c r="H124" s="211">
        <v>67.180000000000007</v>
      </c>
      <c r="I124" s="212"/>
      <c r="J124" s="211">
        <f>ROUND(I124*H124,1)</f>
        <v>0</v>
      </c>
      <c r="K124" s="209" t="s">
        <v>142</v>
      </c>
      <c r="L124" s="46"/>
      <c r="M124" s="213" t="s">
        <v>19</v>
      </c>
      <c r="N124" s="214" t="s">
        <v>45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143</v>
      </c>
      <c r="AT124" s="217" t="s">
        <v>138</v>
      </c>
      <c r="AU124" s="217" t="s">
        <v>81</v>
      </c>
      <c r="AY124" s="19" t="s">
        <v>137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ROUND(I124*H124,1)</f>
        <v>0</v>
      </c>
      <c r="BL124" s="19" t="s">
        <v>143</v>
      </c>
      <c r="BM124" s="217" t="s">
        <v>557</v>
      </c>
    </row>
    <row r="125" s="12" customFormat="1">
      <c r="A125" s="12"/>
      <c r="B125" s="219"/>
      <c r="C125" s="220"/>
      <c r="D125" s="221" t="s">
        <v>145</v>
      </c>
      <c r="E125" s="222" t="s">
        <v>19</v>
      </c>
      <c r="F125" s="223" t="s">
        <v>558</v>
      </c>
      <c r="G125" s="220"/>
      <c r="H125" s="224">
        <v>67.180000000000007</v>
      </c>
      <c r="I125" s="225"/>
      <c r="J125" s="220"/>
      <c r="K125" s="220"/>
      <c r="L125" s="226"/>
      <c r="M125" s="227"/>
      <c r="N125" s="228"/>
      <c r="O125" s="228"/>
      <c r="P125" s="228"/>
      <c r="Q125" s="228"/>
      <c r="R125" s="228"/>
      <c r="S125" s="228"/>
      <c r="T125" s="22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0" t="s">
        <v>145</v>
      </c>
      <c r="AU125" s="230" t="s">
        <v>81</v>
      </c>
      <c r="AV125" s="12" t="s">
        <v>83</v>
      </c>
      <c r="AW125" s="12" t="s">
        <v>34</v>
      </c>
      <c r="AX125" s="12" t="s">
        <v>81</v>
      </c>
      <c r="AY125" s="230" t="s">
        <v>137</v>
      </c>
    </row>
    <row r="126" s="2" customFormat="1" ht="37.8" customHeight="1">
      <c r="A126" s="40"/>
      <c r="B126" s="41"/>
      <c r="C126" s="207" t="s">
        <v>178</v>
      </c>
      <c r="D126" s="207" t="s">
        <v>138</v>
      </c>
      <c r="E126" s="208" t="s">
        <v>290</v>
      </c>
      <c r="F126" s="209" t="s">
        <v>291</v>
      </c>
      <c r="G126" s="210" t="s">
        <v>201</v>
      </c>
      <c r="H126" s="211">
        <v>537.44000000000005</v>
      </c>
      <c r="I126" s="212"/>
      <c r="J126" s="211">
        <f>ROUND(I126*H126,1)</f>
        <v>0</v>
      </c>
      <c r="K126" s="209" t="s">
        <v>142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143</v>
      </c>
      <c r="AT126" s="217" t="s">
        <v>138</v>
      </c>
      <c r="AU126" s="217" t="s">
        <v>81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ROUND(I126*H126,1)</f>
        <v>0</v>
      </c>
      <c r="BL126" s="19" t="s">
        <v>143</v>
      </c>
      <c r="BM126" s="217" t="s">
        <v>559</v>
      </c>
    </row>
    <row r="127" s="2" customFormat="1">
      <c r="A127" s="40"/>
      <c r="B127" s="41"/>
      <c r="C127" s="42"/>
      <c r="D127" s="221" t="s">
        <v>175</v>
      </c>
      <c r="E127" s="42"/>
      <c r="F127" s="242" t="s">
        <v>293</v>
      </c>
      <c r="G127" s="42"/>
      <c r="H127" s="42"/>
      <c r="I127" s="243"/>
      <c r="J127" s="42"/>
      <c r="K127" s="42"/>
      <c r="L127" s="46"/>
      <c r="M127" s="244"/>
      <c r="N127" s="24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175</v>
      </c>
      <c r="AU127" s="19" t="s">
        <v>81</v>
      </c>
    </row>
    <row r="128" s="12" customFormat="1">
      <c r="A128" s="12"/>
      <c r="B128" s="219"/>
      <c r="C128" s="220"/>
      <c r="D128" s="221" t="s">
        <v>145</v>
      </c>
      <c r="E128" s="222" t="s">
        <v>19</v>
      </c>
      <c r="F128" s="223" t="s">
        <v>560</v>
      </c>
      <c r="G128" s="220"/>
      <c r="H128" s="224">
        <v>537.44000000000005</v>
      </c>
      <c r="I128" s="225"/>
      <c r="J128" s="220"/>
      <c r="K128" s="220"/>
      <c r="L128" s="226"/>
      <c r="M128" s="227"/>
      <c r="N128" s="228"/>
      <c r="O128" s="228"/>
      <c r="P128" s="228"/>
      <c r="Q128" s="228"/>
      <c r="R128" s="228"/>
      <c r="S128" s="228"/>
      <c r="T128" s="229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0" t="s">
        <v>145</v>
      </c>
      <c r="AU128" s="230" t="s">
        <v>81</v>
      </c>
      <c r="AV128" s="12" t="s">
        <v>83</v>
      </c>
      <c r="AW128" s="12" t="s">
        <v>34</v>
      </c>
      <c r="AX128" s="12" t="s">
        <v>81</v>
      </c>
      <c r="AY128" s="230" t="s">
        <v>137</v>
      </c>
    </row>
    <row r="129" s="2" customFormat="1" ht="24.15" customHeight="1">
      <c r="A129" s="40"/>
      <c r="B129" s="41"/>
      <c r="C129" s="207" t="s">
        <v>182</v>
      </c>
      <c r="D129" s="207" t="s">
        <v>138</v>
      </c>
      <c r="E129" s="208" t="s">
        <v>296</v>
      </c>
      <c r="F129" s="209" t="s">
        <v>297</v>
      </c>
      <c r="G129" s="210" t="s">
        <v>246</v>
      </c>
      <c r="H129" s="211">
        <v>134.36000000000001</v>
      </c>
      <c r="I129" s="212"/>
      <c r="J129" s="211">
        <f>ROUND(I129*H129,1)</f>
        <v>0</v>
      </c>
      <c r="K129" s="209" t="s">
        <v>142</v>
      </c>
      <c r="L129" s="46"/>
      <c r="M129" s="213" t="s">
        <v>19</v>
      </c>
      <c r="N129" s="214" t="s">
        <v>45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143</v>
      </c>
      <c r="AT129" s="217" t="s">
        <v>138</v>
      </c>
      <c r="AU129" s="217" t="s">
        <v>81</v>
      </c>
      <c r="AY129" s="19" t="s">
        <v>137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ROUND(I129*H129,1)</f>
        <v>0</v>
      </c>
      <c r="BL129" s="19" t="s">
        <v>143</v>
      </c>
      <c r="BM129" s="217" t="s">
        <v>561</v>
      </c>
    </row>
    <row r="130" s="12" customFormat="1">
      <c r="A130" s="12"/>
      <c r="B130" s="219"/>
      <c r="C130" s="220"/>
      <c r="D130" s="221" t="s">
        <v>145</v>
      </c>
      <c r="E130" s="222" t="s">
        <v>19</v>
      </c>
      <c r="F130" s="223" t="s">
        <v>562</v>
      </c>
      <c r="G130" s="220"/>
      <c r="H130" s="224">
        <v>134.36000000000001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0" t="s">
        <v>145</v>
      </c>
      <c r="AU130" s="230" t="s">
        <v>81</v>
      </c>
      <c r="AV130" s="12" t="s">
        <v>83</v>
      </c>
      <c r="AW130" s="12" t="s">
        <v>34</v>
      </c>
      <c r="AX130" s="12" t="s">
        <v>81</v>
      </c>
      <c r="AY130" s="230" t="s">
        <v>137</v>
      </c>
    </row>
    <row r="131" s="11" customFormat="1" ht="25.92" customHeight="1">
      <c r="A131" s="11"/>
      <c r="B131" s="193"/>
      <c r="C131" s="194"/>
      <c r="D131" s="195" t="s">
        <v>73</v>
      </c>
      <c r="E131" s="196" t="s">
        <v>159</v>
      </c>
      <c r="F131" s="196" t="s">
        <v>340</v>
      </c>
      <c r="G131" s="194"/>
      <c r="H131" s="194"/>
      <c r="I131" s="197"/>
      <c r="J131" s="198">
        <f>BK131</f>
        <v>0</v>
      </c>
      <c r="K131" s="194"/>
      <c r="L131" s="199"/>
      <c r="M131" s="200"/>
      <c r="N131" s="201"/>
      <c r="O131" s="201"/>
      <c r="P131" s="202">
        <f>SUM(P132:P192)</f>
        <v>0</v>
      </c>
      <c r="Q131" s="201"/>
      <c r="R131" s="202">
        <f>SUM(R132:R192)</f>
        <v>175.49092449999998</v>
      </c>
      <c r="S131" s="201"/>
      <c r="T131" s="203">
        <f>SUM(T132:T192)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4" t="s">
        <v>81</v>
      </c>
      <c r="AT131" s="205" t="s">
        <v>73</v>
      </c>
      <c r="AU131" s="205" t="s">
        <v>74</v>
      </c>
      <c r="AY131" s="204" t="s">
        <v>137</v>
      </c>
      <c r="BK131" s="206">
        <f>SUM(BK132:BK192)</f>
        <v>0</v>
      </c>
    </row>
    <row r="132" s="2" customFormat="1" ht="14.4" customHeight="1">
      <c r="A132" s="40"/>
      <c r="B132" s="41"/>
      <c r="C132" s="207" t="s">
        <v>187</v>
      </c>
      <c r="D132" s="207" t="s">
        <v>138</v>
      </c>
      <c r="E132" s="208" t="s">
        <v>342</v>
      </c>
      <c r="F132" s="209" t="s">
        <v>343</v>
      </c>
      <c r="G132" s="210" t="s">
        <v>141</v>
      </c>
      <c r="H132" s="211">
        <v>224.46000000000001</v>
      </c>
      <c r="I132" s="212"/>
      <c r="J132" s="211">
        <f>ROUND(I132*H132,1)</f>
        <v>0</v>
      </c>
      <c r="K132" s="209" t="s">
        <v>19</v>
      </c>
      <c r="L132" s="46"/>
      <c r="M132" s="213" t="s">
        <v>19</v>
      </c>
      <c r="N132" s="214" t="s">
        <v>45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143</v>
      </c>
      <c r="AT132" s="217" t="s">
        <v>138</v>
      </c>
      <c r="AU132" s="217" t="s">
        <v>81</v>
      </c>
      <c r="AY132" s="19" t="s">
        <v>137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ROUND(I132*H132,1)</f>
        <v>0</v>
      </c>
      <c r="BL132" s="19" t="s">
        <v>143</v>
      </c>
      <c r="BM132" s="217" t="s">
        <v>563</v>
      </c>
    </row>
    <row r="133" s="2" customFormat="1">
      <c r="A133" s="40"/>
      <c r="B133" s="41"/>
      <c r="C133" s="42"/>
      <c r="D133" s="221" t="s">
        <v>175</v>
      </c>
      <c r="E133" s="42"/>
      <c r="F133" s="242" t="s">
        <v>345</v>
      </c>
      <c r="G133" s="42"/>
      <c r="H133" s="42"/>
      <c r="I133" s="243"/>
      <c r="J133" s="42"/>
      <c r="K133" s="42"/>
      <c r="L133" s="46"/>
      <c r="M133" s="244"/>
      <c r="N133" s="24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175</v>
      </c>
      <c r="AU133" s="19" t="s">
        <v>81</v>
      </c>
    </row>
    <row r="134" s="15" customFormat="1">
      <c r="A134" s="15"/>
      <c r="B134" s="257"/>
      <c r="C134" s="258"/>
      <c r="D134" s="221" t="s">
        <v>145</v>
      </c>
      <c r="E134" s="259" t="s">
        <v>19</v>
      </c>
      <c r="F134" s="260" t="s">
        <v>346</v>
      </c>
      <c r="G134" s="258"/>
      <c r="H134" s="259" t="s">
        <v>19</v>
      </c>
      <c r="I134" s="261"/>
      <c r="J134" s="258"/>
      <c r="K134" s="258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145</v>
      </c>
      <c r="AU134" s="266" t="s">
        <v>81</v>
      </c>
      <c r="AV134" s="15" t="s">
        <v>81</v>
      </c>
      <c r="AW134" s="15" t="s">
        <v>34</v>
      </c>
      <c r="AX134" s="15" t="s">
        <v>74</v>
      </c>
      <c r="AY134" s="266" t="s">
        <v>137</v>
      </c>
    </row>
    <row r="135" s="15" customFormat="1">
      <c r="A135" s="15"/>
      <c r="B135" s="257"/>
      <c r="C135" s="258"/>
      <c r="D135" s="221" t="s">
        <v>145</v>
      </c>
      <c r="E135" s="259" t="s">
        <v>19</v>
      </c>
      <c r="F135" s="260" t="s">
        <v>347</v>
      </c>
      <c r="G135" s="258"/>
      <c r="H135" s="259" t="s">
        <v>19</v>
      </c>
      <c r="I135" s="261"/>
      <c r="J135" s="258"/>
      <c r="K135" s="258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145</v>
      </c>
      <c r="AU135" s="266" t="s">
        <v>81</v>
      </c>
      <c r="AV135" s="15" t="s">
        <v>81</v>
      </c>
      <c r="AW135" s="15" t="s">
        <v>34</v>
      </c>
      <c r="AX135" s="15" t="s">
        <v>74</v>
      </c>
      <c r="AY135" s="266" t="s">
        <v>137</v>
      </c>
    </row>
    <row r="136" s="12" customFormat="1">
      <c r="A136" s="12"/>
      <c r="B136" s="219"/>
      <c r="C136" s="220"/>
      <c r="D136" s="221" t="s">
        <v>145</v>
      </c>
      <c r="E136" s="222" t="s">
        <v>19</v>
      </c>
      <c r="F136" s="223" t="s">
        <v>547</v>
      </c>
      <c r="G136" s="220"/>
      <c r="H136" s="224">
        <v>96.700000000000003</v>
      </c>
      <c r="I136" s="225"/>
      <c r="J136" s="220"/>
      <c r="K136" s="220"/>
      <c r="L136" s="226"/>
      <c r="M136" s="227"/>
      <c r="N136" s="228"/>
      <c r="O136" s="228"/>
      <c r="P136" s="228"/>
      <c r="Q136" s="228"/>
      <c r="R136" s="228"/>
      <c r="S136" s="228"/>
      <c r="T136" s="22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0" t="s">
        <v>145</v>
      </c>
      <c r="AU136" s="230" t="s">
        <v>81</v>
      </c>
      <c r="AV136" s="12" t="s">
        <v>83</v>
      </c>
      <c r="AW136" s="12" t="s">
        <v>34</v>
      </c>
      <c r="AX136" s="12" t="s">
        <v>74</v>
      </c>
      <c r="AY136" s="230" t="s">
        <v>137</v>
      </c>
    </row>
    <row r="137" s="12" customFormat="1">
      <c r="A137" s="12"/>
      <c r="B137" s="219"/>
      <c r="C137" s="220"/>
      <c r="D137" s="221" t="s">
        <v>145</v>
      </c>
      <c r="E137" s="222" t="s">
        <v>19</v>
      </c>
      <c r="F137" s="223" t="s">
        <v>564</v>
      </c>
      <c r="G137" s="220"/>
      <c r="H137" s="224">
        <v>15.529999999999999</v>
      </c>
      <c r="I137" s="225"/>
      <c r="J137" s="220"/>
      <c r="K137" s="220"/>
      <c r="L137" s="226"/>
      <c r="M137" s="227"/>
      <c r="N137" s="228"/>
      <c r="O137" s="228"/>
      <c r="P137" s="228"/>
      <c r="Q137" s="228"/>
      <c r="R137" s="228"/>
      <c r="S137" s="228"/>
      <c r="T137" s="229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0" t="s">
        <v>145</v>
      </c>
      <c r="AU137" s="230" t="s">
        <v>81</v>
      </c>
      <c r="AV137" s="12" t="s">
        <v>83</v>
      </c>
      <c r="AW137" s="12" t="s">
        <v>34</v>
      </c>
      <c r="AX137" s="12" t="s">
        <v>74</v>
      </c>
      <c r="AY137" s="230" t="s">
        <v>137</v>
      </c>
    </row>
    <row r="138" s="14" customFormat="1">
      <c r="A138" s="14"/>
      <c r="B138" s="246"/>
      <c r="C138" s="247"/>
      <c r="D138" s="221" t="s">
        <v>145</v>
      </c>
      <c r="E138" s="248" t="s">
        <v>19</v>
      </c>
      <c r="F138" s="249" t="s">
        <v>210</v>
      </c>
      <c r="G138" s="247"/>
      <c r="H138" s="250">
        <v>112.23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145</v>
      </c>
      <c r="AU138" s="256" t="s">
        <v>81</v>
      </c>
      <c r="AV138" s="14" t="s">
        <v>152</v>
      </c>
      <c r="AW138" s="14" t="s">
        <v>34</v>
      </c>
      <c r="AX138" s="14" t="s">
        <v>74</v>
      </c>
      <c r="AY138" s="256" t="s">
        <v>137</v>
      </c>
    </row>
    <row r="139" s="12" customFormat="1">
      <c r="A139" s="12"/>
      <c r="B139" s="219"/>
      <c r="C139" s="220"/>
      <c r="D139" s="221" t="s">
        <v>145</v>
      </c>
      <c r="E139" s="222" t="s">
        <v>19</v>
      </c>
      <c r="F139" s="223" t="s">
        <v>565</v>
      </c>
      <c r="G139" s="220"/>
      <c r="H139" s="224">
        <v>112.23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0" t="s">
        <v>145</v>
      </c>
      <c r="AU139" s="230" t="s">
        <v>81</v>
      </c>
      <c r="AV139" s="12" t="s">
        <v>83</v>
      </c>
      <c r="AW139" s="12" t="s">
        <v>34</v>
      </c>
      <c r="AX139" s="12" t="s">
        <v>74</v>
      </c>
      <c r="AY139" s="230" t="s">
        <v>137</v>
      </c>
    </row>
    <row r="140" s="13" customFormat="1">
      <c r="A140" s="13"/>
      <c r="B140" s="231"/>
      <c r="C140" s="232"/>
      <c r="D140" s="221" t="s">
        <v>145</v>
      </c>
      <c r="E140" s="233" t="s">
        <v>19</v>
      </c>
      <c r="F140" s="234" t="s">
        <v>147</v>
      </c>
      <c r="G140" s="232"/>
      <c r="H140" s="235">
        <v>224.46000000000001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145</v>
      </c>
      <c r="AU140" s="241" t="s">
        <v>81</v>
      </c>
      <c r="AV140" s="13" t="s">
        <v>143</v>
      </c>
      <c r="AW140" s="13" t="s">
        <v>34</v>
      </c>
      <c r="AX140" s="13" t="s">
        <v>81</v>
      </c>
      <c r="AY140" s="241" t="s">
        <v>137</v>
      </c>
    </row>
    <row r="141" s="2" customFormat="1" ht="14.4" customHeight="1">
      <c r="A141" s="40"/>
      <c r="B141" s="41"/>
      <c r="C141" s="267" t="s">
        <v>193</v>
      </c>
      <c r="D141" s="267" t="s">
        <v>243</v>
      </c>
      <c r="E141" s="268" t="s">
        <v>352</v>
      </c>
      <c r="F141" s="269" t="s">
        <v>353</v>
      </c>
      <c r="G141" s="270" t="s">
        <v>246</v>
      </c>
      <c r="H141" s="271">
        <v>89.780000000000001</v>
      </c>
      <c r="I141" s="272"/>
      <c r="J141" s="271">
        <f>ROUND(I141*H141,1)</f>
        <v>0</v>
      </c>
      <c r="K141" s="269" t="s">
        <v>142</v>
      </c>
      <c r="L141" s="273"/>
      <c r="M141" s="274" t="s">
        <v>19</v>
      </c>
      <c r="N141" s="275" t="s">
        <v>45</v>
      </c>
      <c r="O141" s="86"/>
      <c r="P141" s="215">
        <f>O141*H141</f>
        <v>0</v>
      </c>
      <c r="Q141" s="215">
        <v>1</v>
      </c>
      <c r="R141" s="215">
        <f>Q141*H141</f>
        <v>89.780000000000001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171</v>
      </c>
      <c r="AT141" s="217" t="s">
        <v>243</v>
      </c>
      <c r="AU141" s="217" t="s">
        <v>81</v>
      </c>
      <c r="AY141" s="19" t="s">
        <v>137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ROUND(I141*H141,1)</f>
        <v>0</v>
      </c>
      <c r="BL141" s="19" t="s">
        <v>143</v>
      </c>
      <c r="BM141" s="217" t="s">
        <v>566</v>
      </c>
    </row>
    <row r="142" s="12" customFormat="1">
      <c r="A142" s="12"/>
      <c r="B142" s="219"/>
      <c r="C142" s="220"/>
      <c r="D142" s="221" t="s">
        <v>145</v>
      </c>
      <c r="E142" s="222" t="s">
        <v>19</v>
      </c>
      <c r="F142" s="223" t="s">
        <v>567</v>
      </c>
      <c r="G142" s="220"/>
      <c r="H142" s="224">
        <v>89.780000000000001</v>
      </c>
      <c r="I142" s="225"/>
      <c r="J142" s="220"/>
      <c r="K142" s="220"/>
      <c r="L142" s="226"/>
      <c r="M142" s="227"/>
      <c r="N142" s="228"/>
      <c r="O142" s="228"/>
      <c r="P142" s="228"/>
      <c r="Q142" s="228"/>
      <c r="R142" s="228"/>
      <c r="S142" s="228"/>
      <c r="T142" s="229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0" t="s">
        <v>145</v>
      </c>
      <c r="AU142" s="230" t="s">
        <v>81</v>
      </c>
      <c r="AV142" s="12" t="s">
        <v>83</v>
      </c>
      <c r="AW142" s="12" t="s">
        <v>34</v>
      </c>
      <c r="AX142" s="12" t="s">
        <v>81</v>
      </c>
      <c r="AY142" s="230" t="s">
        <v>137</v>
      </c>
    </row>
    <row r="143" s="2" customFormat="1" ht="14.4" customHeight="1">
      <c r="A143" s="40"/>
      <c r="B143" s="41"/>
      <c r="C143" s="207" t="s">
        <v>198</v>
      </c>
      <c r="D143" s="207" t="s">
        <v>138</v>
      </c>
      <c r="E143" s="208" t="s">
        <v>437</v>
      </c>
      <c r="F143" s="209" t="s">
        <v>438</v>
      </c>
      <c r="G143" s="210" t="s">
        <v>141</v>
      </c>
      <c r="H143" s="211">
        <v>110.2</v>
      </c>
      <c r="I143" s="212"/>
      <c r="J143" s="211">
        <f>ROUND(I143*H143,1)</f>
        <v>0</v>
      </c>
      <c r="K143" s="209" t="s">
        <v>142</v>
      </c>
      <c r="L143" s="46"/>
      <c r="M143" s="213" t="s">
        <v>19</v>
      </c>
      <c r="N143" s="214" t="s">
        <v>45</v>
      </c>
      <c r="O143" s="86"/>
      <c r="P143" s="215">
        <f>O143*H143</f>
        <v>0</v>
      </c>
      <c r="Q143" s="215">
        <v>0.00068999999999999997</v>
      </c>
      <c r="R143" s="215">
        <f>Q143*H143</f>
        <v>0.076037999999999994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143</v>
      </c>
      <c r="AT143" s="217" t="s">
        <v>138</v>
      </c>
      <c r="AU143" s="217" t="s">
        <v>81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ROUND(I143*H143,1)</f>
        <v>0</v>
      </c>
      <c r="BL143" s="19" t="s">
        <v>143</v>
      </c>
      <c r="BM143" s="217" t="s">
        <v>568</v>
      </c>
    </row>
    <row r="144" s="15" customFormat="1">
      <c r="A144" s="15"/>
      <c r="B144" s="257"/>
      <c r="C144" s="258"/>
      <c r="D144" s="221" t="s">
        <v>145</v>
      </c>
      <c r="E144" s="259" t="s">
        <v>19</v>
      </c>
      <c r="F144" s="260" t="s">
        <v>270</v>
      </c>
      <c r="G144" s="258"/>
      <c r="H144" s="259" t="s">
        <v>19</v>
      </c>
      <c r="I144" s="261"/>
      <c r="J144" s="258"/>
      <c r="K144" s="258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145</v>
      </c>
      <c r="AU144" s="266" t="s">
        <v>81</v>
      </c>
      <c r="AV144" s="15" t="s">
        <v>81</v>
      </c>
      <c r="AW144" s="15" t="s">
        <v>34</v>
      </c>
      <c r="AX144" s="15" t="s">
        <v>74</v>
      </c>
      <c r="AY144" s="266" t="s">
        <v>137</v>
      </c>
    </row>
    <row r="145" s="12" customFormat="1">
      <c r="A145" s="12"/>
      <c r="B145" s="219"/>
      <c r="C145" s="220"/>
      <c r="D145" s="221" t="s">
        <v>145</v>
      </c>
      <c r="E145" s="222" t="s">
        <v>19</v>
      </c>
      <c r="F145" s="223" t="s">
        <v>547</v>
      </c>
      <c r="G145" s="220"/>
      <c r="H145" s="224">
        <v>96.700000000000003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0" t="s">
        <v>145</v>
      </c>
      <c r="AU145" s="230" t="s">
        <v>81</v>
      </c>
      <c r="AV145" s="12" t="s">
        <v>83</v>
      </c>
      <c r="AW145" s="12" t="s">
        <v>34</v>
      </c>
      <c r="AX145" s="12" t="s">
        <v>74</v>
      </c>
      <c r="AY145" s="230" t="s">
        <v>137</v>
      </c>
    </row>
    <row r="146" s="12" customFormat="1">
      <c r="A146" s="12"/>
      <c r="B146" s="219"/>
      <c r="C146" s="220"/>
      <c r="D146" s="221" t="s">
        <v>145</v>
      </c>
      <c r="E146" s="222" t="s">
        <v>19</v>
      </c>
      <c r="F146" s="223" t="s">
        <v>548</v>
      </c>
      <c r="G146" s="220"/>
      <c r="H146" s="224">
        <v>13.5</v>
      </c>
      <c r="I146" s="225"/>
      <c r="J146" s="220"/>
      <c r="K146" s="220"/>
      <c r="L146" s="226"/>
      <c r="M146" s="227"/>
      <c r="N146" s="228"/>
      <c r="O146" s="228"/>
      <c r="P146" s="228"/>
      <c r="Q146" s="228"/>
      <c r="R146" s="228"/>
      <c r="S146" s="228"/>
      <c r="T146" s="22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0" t="s">
        <v>145</v>
      </c>
      <c r="AU146" s="230" t="s">
        <v>81</v>
      </c>
      <c r="AV146" s="12" t="s">
        <v>83</v>
      </c>
      <c r="AW146" s="12" t="s">
        <v>34</v>
      </c>
      <c r="AX146" s="12" t="s">
        <v>74</v>
      </c>
      <c r="AY146" s="230" t="s">
        <v>137</v>
      </c>
    </row>
    <row r="147" s="13" customFormat="1">
      <c r="A147" s="13"/>
      <c r="B147" s="231"/>
      <c r="C147" s="232"/>
      <c r="D147" s="221" t="s">
        <v>145</v>
      </c>
      <c r="E147" s="233" t="s">
        <v>19</v>
      </c>
      <c r="F147" s="234" t="s">
        <v>147</v>
      </c>
      <c r="G147" s="232"/>
      <c r="H147" s="235">
        <v>110.2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145</v>
      </c>
      <c r="AU147" s="241" t="s">
        <v>81</v>
      </c>
      <c r="AV147" s="13" t="s">
        <v>143</v>
      </c>
      <c r="AW147" s="13" t="s">
        <v>34</v>
      </c>
      <c r="AX147" s="13" t="s">
        <v>81</v>
      </c>
      <c r="AY147" s="241" t="s">
        <v>137</v>
      </c>
    </row>
    <row r="148" s="2" customFormat="1" ht="14.4" customHeight="1">
      <c r="A148" s="40"/>
      <c r="B148" s="41"/>
      <c r="C148" s="207" t="s">
        <v>205</v>
      </c>
      <c r="D148" s="207" t="s">
        <v>138</v>
      </c>
      <c r="E148" s="208" t="s">
        <v>357</v>
      </c>
      <c r="F148" s="209" t="s">
        <v>358</v>
      </c>
      <c r="G148" s="210" t="s">
        <v>141</v>
      </c>
      <c r="H148" s="211">
        <v>220.27000000000001</v>
      </c>
      <c r="I148" s="212"/>
      <c r="J148" s="211">
        <f>ROUND(I148*H148,1)</f>
        <v>0</v>
      </c>
      <c r="K148" s="209" t="s">
        <v>142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0.34499999999999997</v>
      </c>
      <c r="R148" s="215">
        <f>Q148*H148</f>
        <v>75.99315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143</v>
      </c>
      <c r="AT148" s="217" t="s">
        <v>138</v>
      </c>
      <c r="AU148" s="217" t="s">
        <v>81</v>
      </c>
      <c r="AY148" s="19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ROUND(I148*H148,1)</f>
        <v>0</v>
      </c>
      <c r="BL148" s="19" t="s">
        <v>143</v>
      </c>
      <c r="BM148" s="217" t="s">
        <v>569</v>
      </c>
    </row>
    <row r="149" s="2" customFormat="1">
      <c r="A149" s="40"/>
      <c r="B149" s="41"/>
      <c r="C149" s="42"/>
      <c r="D149" s="221" t="s">
        <v>175</v>
      </c>
      <c r="E149" s="42"/>
      <c r="F149" s="242" t="s">
        <v>360</v>
      </c>
      <c r="G149" s="42"/>
      <c r="H149" s="42"/>
      <c r="I149" s="243"/>
      <c r="J149" s="42"/>
      <c r="K149" s="42"/>
      <c r="L149" s="46"/>
      <c r="M149" s="244"/>
      <c r="N149" s="24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175</v>
      </c>
      <c r="AU149" s="19" t="s">
        <v>81</v>
      </c>
    </row>
    <row r="150" s="15" customFormat="1">
      <c r="A150" s="15"/>
      <c r="B150" s="257"/>
      <c r="C150" s="258"/>
      <c r="D150" s="221" t="s">
        <v>145</v>
      </c>
      <c r="E150" s="259" t="s">
        <v>19</v>
      </c>
      <c r="F150" s="260" t="s">
        <v>346</v>
      </c>
      <c r="G150" s="258"/>
      <c r="H150" s="259" t="s">
        <v>19</v>
      </c>
      <c r="I150" s="261"/>
      <c r="J150" s="258"/>
      <c r="K150" s="258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145</v>
      </c>
      <c r="AU150" s="266" t="s">
        <v>81</v>
      </c>
      <c r="AV150" s="15" t="s">
        <v>81</v>
      </c>
      <c r="AW150" s="15" t="s">
        <v>34</v>
      </c>
      <c r="AX150" s="15" t="s">
        <v>74</v>
      </c>
      <c r="AY150" s="266" t="s">
        <v>137</v>
      </c>
    </row>
    <row r="151" s="15" customFormat="1">
      <c r="A151" s="15"/>
      <c r="B151" s="257"/>
      <c r="C151" s="258"/>
      <c r="D151" s="221" t="s">
        <v>145</v>
      </c>
      <c r="E151" s="259" t="s">
        <v>19</v>
      </c>
      <c r="F151" s="260" t="s">
        <v>347</v>
      </c>
      <c r="G151" s="258"/>
      <c r="H151" s="259" t="s">
        <v>19</v>
      </c>
      <c r="I151" s="261"/>
      <c r="J151" s="258"/>
      <c r="K151" s="258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145</v>
      </c>
      <c r="AU151" s="266" t="s">
        <v>81</v>
      </c>
      <c r="AV151" s="15" t="s">
        <v>81</v>
      </c>
      <c r="AW151" s="15" t="s">
        <v>34</v>
      </c>
      <c r="AX151" s="15" t="s">
        <v>74</v>
      </c>
      <c r="AY151" s="266" t="s">
        <v>137</v>
      </c>
    </row>
    <row r="152" s="12" customFormat="1">
      <c r="A152" s="12"/>
      <c r="B152" s="219"/>
      <c r="C152" s="220"/>
      <c r="D152" s="221" t="s">
        <v>145</v>
      </c>
      <c r="E152" s="222" t="s">
        <v>19</v>
      </c>
      <c r="F152" s="223" t="s">
        <v>547</v>
      </c>
      <c r="G152" s="220"/>
      <c r="H152" s="224">
        <v>96.700000000000003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0" t="s">
        <v>145</v>
      </c>
      <c r="AU152" s="230" t="s">
        <v>81</v>
      </c>
      <c r="AV152" s="12" t="s">
        <v>83</v>
      </c>
      <c r="AW152" s="12" t="s">
        <v>34</v>
      </c>
      <c r="AX152" s="12" t="s">
        <v>74</v>
      </c>
      <c r="AY152" s="230" t="s">
        <v>137</v>
      </c>
    </row>
    <row r="153" s="12" customFormat="1">
      <c r="A153" s="12"/>
      <c r="B153" s="219"/>
      <c r="C153" s="220"/>
      <c r="D153" s="221" t="s">
        <v>145</v>
      </c>
      <c r="E153" s="222" t="s">
        <v>19</v>
      </c>
      <c r="F153" s="223" t="s">
        <v>564</v>
      </c>
      <c r="G153" s="220"/>
      <c r="H153" s="224">
        <v>15.529999999999999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0" t="s">
        <v>145</v>
      </c>
      <c r="AU153" s="230" t="s">
        <v>81</v>
      </c>
      <c r="AV153" s="12" t="s">
        <v>83</v>
      </c>
      <c r="AW153" s="12" t="s">
        <v>34</v>
      </c>
      <c r="AX153" s="12" t="s">
        <v>74</v>
      </c>
      <c r="AY153" s="230" t="s">
        <v>137</v>
      </c>
    </row>
    <row r="154" s="14" customFormat="1">
      <c r="A154" s="14"/>
      <c r="B154" s="246"/>
      <c r="C154" s="247"/>
      <c r="D154" s="221" t="s">
        <v>145</v>
      </c>
      <c r="E154" s="248" t="s">
        <v>19</v>
      </c>
      <c r="F154" s="249" t="s">
        <v>210</v>
      </c>
      <c r="G154" s="247"/>
      <c r="H154" s="250">
        <v>112.23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145</v>
      </c>
      <c r="AU154" s="256" t="s">
        <v>81</v>
      </c>
      <c r="AV154" s="14" t="s">
        <v>152</v>
      </c>
      <c r="AW154" s="14" t="s">
        <v>34</v>
      </c>
      <c r="AX154" s="14" t="s">
        <v>74</v>
      </c>
      <c r="AY154" s="256" t="s">
        <v>137</v>
      </c>
    </row>
    <row r="155" s="15" customFormat="1">
      <c r="A155" s="15"/>
      <c r="B155" s="257"/>
      <c r="C155" s="258"/>
      <c r="D155" s="221" t="s">
        <v>145</v>
      </c>
      <c r="E155" s="259" t="s">
        <v>19</v>
      </c>
      <c r="F155" s="260" t="s">
        <v>362</v>
      </c>
      <c r="G155" s="258"/>
      <c r="H155" s="259" t="s">
        <v>19</v>
      </c>
      <c r="I155" s="261"/>
      <c r="J155" s="258"/>
      <c r="K155" s="258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145</v>
      </c>
      <c r="AU155" s="266" t="s">
        <v>81</v>
      </c>
      <c r="AV155" s="15" t="s">
        <v>81</v>
      </c>
      <c r="AW155" s="15" t="s">
        <v>34</v>
      </c>
      <c r="AX155" s="15" t="s">
        <v>74</v>
      </c>
      <c r="AY155" s="266" t="s">
        <v>137</v>
      </c>
    </row>
    <row r="156" s="12" customFormat="1">
      <c r="A156" s="12"/>
      <c r="B156" s="219"/>
      <c r="C156" s="220"/>
      <c r="D156" s="221" t="s">
        <v>145</v>
      </c>
      <c r="E156" s="222" t="s">
        <v>19</v>
      </c>
      <c r="F156" s="223" t="s">
        <v>547</v>
      </c>
      <c r="G156" s="220"/>
      <c r="H156" s="224">
        <v>96.700000000000003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0" t="s">
        <v>145</v>
      </c>
      <c r="AU156" s="230" t="s">
        <v>81</v>
      </c>
      <c r="AV156" s="12" t="s">
        <v>83</v>
      </c>
      <c r="AW156" s="12" t="s">
        <v>34</v>
      </c>
      <c r="AX156" s="12" t="s">
        <v>74</v>
      </c>
      <c r="AY156" s="230" t="s">
        <v>137</v>
      </c>
    </row>
    <row r="157" s="12" customFormat="1">
      <c r="A157" s="12"/>
      <c r="B157" s="219"/>
      <c r="C157" s="220"/>
      <c r="D157" s="221" t="s">
        <v>145</v>
      </c>
      <c r="E157" s="222" t="s">
        <v>19</v>
      </c>
      <c r="F157" s="223" t="s">
        <v>570</v>
      </c>
      <c r="G157" s="220"/>
      <c r="H157" s="224">
        <v>11.34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0" t="s">
        <v>145</v>
      </c>
      <c r="AU157" s="230" t="s">
        <v>81</v>
      </c>
      <c r="AV157" s="12" t="s">
        <v>83</v>
      </c>
      <c r="AW157" s="12" t="s">
        <v>34</v>
      </c>
      <c r="AX157" s="12" t="s">
        <v>74</v>
      </c>
      <c r="AY157" s="230" t="s">
        <v>137</v>
      </c>
    </row>
    <row r="158" s="13" customFormat="1">
      <c r="A158" s="13"/>
      <c r="B158" s="231"/>
      <c r="C158" s="232"/>
      <c r="D158" s="221" t="s">
        <v>145</v>
      </c>
      <c r="E158" s="233" t="s">
        <v>19</v>
      </c>
      <c r="F158" s="234" t="s">
        <v>147</v>
      </c>
      <c r="G158" s="232"/>
      <c r="H158" s="235">
        <v>220.27000000000001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145</v>
      </c>
      <c r="AU158" s="241" t="s">
        <v>81</v>
      </c>
      <c r="AV158" s="13" t="s">
        <v>143</v>
      </c>
      <c r="AW158" s="13" t="s">
        <v>34</v>
      </c>
      <c r="AX158" s="13" t="s">
        <v>81</v>
      </c>
      <c r="AY158" s="241" t="s">
        <v>137</v>
      </c>
    </row>
    <row r="159" s="2" customFormat="1" ht="14.4" customHeight="1">
      <c r="A159" s="40"/>
      <c r="B159" s="41"/>
      <c r="C159" s="207" t="s">
        <v>9</v>
      </c>
      <c r="D159" s="207" t="s">
        <v>138</v>
      </c>
      <c r="E159" s="208" t="s">
        <v>366</v>
      </c>
      <c r="F159" s="209" t="s">
        <v>367</v>
      </c>
      <c r="G159" s="210" t="s">
        <v>141</v>
      </c>
      <c r="H159" s="211">
        <v>99.269999999999996</v>
      </c>
      <c r="I159" s="212"/>
      <c r="J159" s="211">
        <f>ROUND(I159*H159,1)</f>
        <v>0</v>
      </c>
      <c r="K159" s="209" t="s">
        <v>142</v>
      </c>
      <c r="L159" s="46"/>
      <c r="M159" s="213" t="s">
        <v>19</v>
      </c>
      <c r="N159" s="214" t="s">
        <v>45</v>
      </c>
      <c r="O159" s="86"/>
      <c r="P159" s="215">
        <f>O159*H159</f>
        <v>0</v>
      </c>
      <c r="Q159" s="215">
        <v>0.0056100000000000004</v>
      </c>
      <c r="R159" s="215">
        <f>Q159*H159</f>
        <v>0.55690470000000003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143</v>
      </c>
      <c r="AT159" s="217" t="s">
        <v>138</v>
      </c>
      <c r="AU159" s="217" t="s">
        <v>81</v>
      </c>
      <c r="AY159" s="19" t="s">
        <v>137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ROUND(I159*H159,1)</f>
        <v>0</v>
      </c>
      <c r="BL159" s="19" t="s">
        <v>143</v>
      </c>
      <c r="BM159" s="217" t="s">
        <v>571</v>
      </c>
    </row>
    <row r="160" s="15" customFormat="1">
      <c r="A160" s="15"/>
      <c r="B160" s="257"/>
      <c r="C160" s="258"/>
      <c r="D160" s="221" t="s">
        <v>145</v>
      </c>
      <c r="E160" s="259" t="s">
        <v>19</v>
      </c>
      <c r="F160" s="260" t="s">
        <v>572</v>
      </c>
      <c r="G160" s="258"/>
      <c r="H160" s="259" t="s">
        <v>19</v>
      </c>
      <c r="I160" s="261"/>
      <c r="J160" s="258"/>
      <c r="K160" s="258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145</v>
      </c>
      <c r="AU160" s="266" t="s">
        <v>81</v>
      </c>
      <c r="AV160" s="15" t="s">
        <v>81</v>
      </c>
      <c r="AW160" s="15" t="s">
        <v>34</v>
      </c>
      <c r="AX160" s="15" t="s">
        <v>74</v>
      </c>
      <c r="AY160" s="266" t="s">
        <v>137</v>
      </c>
    </row>
    <row r="161" s="12" customFormat="1">
      <c r="A161" s="12"/>
      <c r="B161" s="219"/>
      <c r="C161" s="220"/>
      <c r="D161" s="221" t="s">
        <v>145</v>
      </c>
      <c r="E161" s="222" t="s">
        <v>19</v>
      </c>
      <c r="F161" s="223" t="s">
        <v>547</v>
      </c>
      <c r="G161" s="220"/>
      <c r="H161" s="224">
        <v>96.700000000000003</v>
      </c>
      <c r="I161" s="225"/>
      <c r="J161" s="220"/>
      <c r="K161" s="220"/>
      <c r="L161" s="226"/>
      <c r="M161" s="227"/>
      <c r="N161" s="228"/>
      <c r="O161" s="228"/>
      <c r="P161" s="228"/>
      <c r="Q161" s="228"/>
      <c r="R161" s="228"/>
      <c r="S161" s="228"/>
      <c r="T161" s="229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0" t="s">
        <v>145</v>
      </c>
      <c r="AU161" s="230" t="s">
        <v>81</v>
      </c>
      <c r="AV161" s="12" t="s">
        <v>83</v>
      </c>
      <c r="AW161" s="12" t="s">
        <v>34</v>
      </c>
      <c r="AX161" s="12" t="s">
        <v>74</v>
      </c>
      <c r="AY161" s="230" t="s">
        <v>137</v>
      </c>
    </row>
    <row r="162" s="12" customFormat="1">
      <c r="A162" s="12"/>
      <c r="B162" s="219"/>
      <c r="C162" s="220"/>
      <c r="D162" s="221" t="s">
        <v>145</v>
      </c>
      <c r="E162" s="222" t="s">
        <v>19</v>
      </c>
      <c r="F162" s="223" t="s">
        <v>573</v>
      </c>
      <c r="G162" s="220"/>
      <c r="H162" s="224">
        <v>2.5699999999999998</v>
      </c>
      <c r="I162" s="225"/>
      <c r="J162" s="220"/>
      <c r="K162" s="220"/>
      <c r="L162" s="226"/>
      <c r="M162" s="227"/>
      <c r="N162" s="228"/>
      <c r="O162" s="228"/>
      <c r="P162" s="228"/>
      <c r="Q162" s="228"/>
      <c r="R162" s="228"/>
      <c r="S162" s="228"/>
      <c r="T162" s="229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0" t="s">
        <v>145</v>
      </c>
      <c r="AU162" s="230" t="s">
        <v>81</v>
      </c>
      <c r="AV162" s="12" t="s">
        <v>83</v>
      </c>
      <c r="AW162" s="12" t="s">
        <v>34</v>
      </c>
      <c r="AX162" s="12" t="s">
        <v>74</v>
      </c>
      <c r="AY162" s="230" t="s">
        <v>137</v>
      </c>
    </row>
    <row r="163" s="13" customFormat="1">
      <c r="A163" s="13"/>
      <c r="B163" s="231"/>
      <c r="C163" s="232"/>
      <c r="D163" s="221" t="s">
        <v>145</v>
      </c>
      <c r="E163" s="233" t="s">
        <v>19</v>
      </c>
      <c r="F163" s="234" t="s">
        <v>147</v>
      </c>
      <c r="G163" s="232"/>
      <c r="H163" s="235">
        <v>99.269999999999996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145</v>
      </c>
      <c r="AU163" s="241" t="s">
        <v>81</v>
      </c>
      <c r="AV163" s="13" t="s">
        <v>143</v>
      </c>
      <c r="AW163" s="13" t="s">
        <v>34</v>
      </c>
      <c r="AX163" s="13" t="s">
        <v>81</v>
      </c>
      <c r="AY163" s="241" t="s">
        <v>137</v>
      </c>
    </row>
    <row r="164" s="2" customFormat="1" ht="24.15" customHeight="1">
      <c r="A164" s="40"/>
      <c r="B164" s="41"/>
      <c r="C164" s="207" t="s">
        <v>237</v>
      </c>
      <c r="D164" s="207" t="s">
        <v>138</v>
      </c>
      <c r="E164" s="208" t="s">
        <v>574</v>
      </c>
      <c r="F164" s="209" t="s">
        <v>575</v>
      </c>
      <c r="G164" s="210" t="s">
        <v>141</v>
      </c>
      <c r="H164" s="211">
        <v>99.269999999999996</v>
      </c>
      <c r="I164" s="212"/>
      <c r="J164" s="211">
        <f>ROUND(I164*H164,1)</f>
        <v>0</v>
      </c>
      <c r="K164" s="209" t="s">
        <v>142</v>
      </c>
      <c r="L164" s="46"/>
      <c r="M164" s="213" t="s">
        <v>19</v>
      </c>
      <c r="N164" s="214" t="s">
        <v>45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143</v>
      </c>
      <c r="AT164" s="217" t="s">
        <v>138</v>
      </c>
      <c r="AU164" s="217" t="s">
        <v>81</v>
      </c>
      <c r="AY164" s="19" t="s">
        <v>137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81</v>
      </c>
      <c r="BK164" s="218">
        <f>ROUND(I164*H164,1)</f>
        <v>0</v>
      </c>
      <c r="BL164" s="19" t="s">
        <v>143</v>
      </c>
      <c r="BM164" s="217" t="s">
        <v>576</v>
      </c>
    </row>
    <row r="165" s="15" customFormat="1">
      <c r="A165" s="15"/>
      <c r="B165" s="257"/>
      <c r="C165" s="258"/>
      <c r="D165" s="221" t="s">
        <v>145</v>
      </c>
      <c r="E165" s="259" t="s">
        <v>19</v>
      </c>
      <c r="F165" s="260" t="s">
        <v>572</v>
      </c>
      <c r="G165" s="258"/>
      <c r="H165" s="259" t="s">
        <v>19</v>
      </c>
      <c r="I165" s="261"/>
      <c r="J165" s="258"/>
      <c r="K165" s="258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145</v>
      </c>
      <c r="AU165" s="266" t="s">
        <v>81</v>
      </c>
      <c r="AV165" s="15" t="s">
        <v>81</v>
      </c>
      <c r="AW165" s="15" t="s">
        <v>34</v>
      </c>
      <c r="AX165" s="15" t="s">
        <v>74</v>
      </c>
      <c r="AY165" s="266" t="s">
        <v>137</v>
      </c>
    </row>
    <row r="166" s="12" customFormat="1">
      <c r="A166" s="12"/>
      <c r="B166" s="219"/>
      <c r="C166" s="220"/>
      <c r="D166" s="221" t="s">
        <v>145</v>
      </c>
      <c r="E166" s="222" t="s">
        <v>19</v>
      </c>
      <c r="F166" s="223" t="s">
        <v>547</v>
      </c>
      <c r="G166" s="220"/>
      <c r="H166" s="224">
        <v>96.700000000000003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0" t="s">
        <v>145</v>
      </c>
      <c r="AU166" s="230" t="s">
        <v>81</v>
      </c>
      <c r="AV166" s="12" t="s">
        <v>83</v>
      </c>
      <c r="AW166" s="12" t="s">
        <v>34</v>
      </c>
      <c r="AX166" s="12" t="s">
        <v>74</v>
      </c>
      <c r="AY166" s="230" t="s">
        <v>137</v>
      </c>
    </row>
    <row r="167" s="12" customFormat="1">
      <c r="A167" s="12"/>
      <c r="B167" s="219"/>
      <c r="C167" s="220"/>
      <c r="D167" s="221" t="s">
        <v>145</v>
      </c>
      <c r="E167" s="222" t="s">
        <v>19</v>
      </c>
      <c r="F167" s="223" t="s">
        <v>573</v>
      </c>
      <c r="G167" s="220"/>
      <c r="H167" s="224">
        <v>2.5699999999999998</v>
      </c>
      <c r="I167" s="225"/>
      <c r="J167" s="220"/>
      <c r="K167" s="220"/>
      <c r="L167" s="226"/>
      <c r="M167" s="227"/>
      <c r="N167" s="228"/>
      <c r="O167" s="228"/>
      <c r="P167" s="228"/>
      <c r="Q167" s="228"/>
      <c r="R167" s="228"/>
      <c r="S167" s="228"/>
      <c r="T167" s="229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0" t="s">
        <v>145</v>
      </c>
      <c r="AU167" s="230" t="s">
        <v>81</v>
      </c>
      <c r="AV167" s="12" t="s">
        <v>83</v>
      </c>
      <c r="AW167" s="12" t="s">
        <v>34</v>
      </c>
      <c r="AX167" s="12" t="s">
        <v>74</v>
      </c>
      <c r="AY167" s="230" t="s">
        <v>137</v>
      </c>
    </row>
    <row r="168" s="13" customFormat="1">
      <c r="A168" s="13"/>
      <c r="B168" s="231"/>
      <c r="C168" s="232"/>
      <c r="D168" s="221" t="s">
        <v>145</v>
      </c>
      <c r="E168" s="233" t="s">
        <v>19</v>
      </c>
      <c r="F168" s="234" t="s">
        <v>147</v>
      </c>
      <c r="G168" s="232"/>
      <c r="H168" s="235">
        <v>99.269999999999996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145</v>
      </c>
      <c r="AU168" s="241" t="s">
        <v>81</v>
      </c>
      <c r="AV168" s="13" t="s">
        <v>143</v>
      </c>
      <c r="AW168" s="13" t="s">
        <v>34</v>
      </c>
      <c r="AX168" s="13" t="s">
        <v>81</v>
      </c>
      <c r="AY168" s="241" t="s">
        <v>137</v>
      </c>
    </row>
    <row r="169" s="2" customFormat="1" ht="14.4" customHeight="1">
      <c r="A169" s="40"/>
      <c r="B169" s="41"/>
      <c r="C169" s="207" t="s">
        <v>242</v>
      </c>
      <c r="D169" s="207" t="s">
        <v>138</v>
      </c>
      <c r="E169" s="208" t="s">
        <v>376</v>
      </c>
      <c r="F169" s="209" t="s">
        <v>377</v>
      </c>
      <c r="G169" s="210" t="s">
        <v>141</v>
      </c>
      <c r="H169" s="211">
        <v>97.780000000000001</v>
      </c>
      <c r="I169" s="212"/>
      <c r="J169" s="211">
        <f>ROUND(I169*H169,1)</f>
        <v>0</v>
      </c>
      <c r="K169" s="209" t="s">
        <v>142</v>
      </c>
      <c r="L169" s="46"/>
      <c r="M169" s="213" t="s">
        <v>19</v>
      </c>
      <c r="N169" s="214" t="s">
        <v>45</v>
      </c>
      <c r="O169" s="86"/>
      <c r="P169" s="215">
        <f>O169*H169</f>
        <v>0</v>
      </c>
      <c r="Q169" s="215">
        <v>0.00031</v>
      </c>
      <c r="R169" s="215">
        <f>Q169*H169</f>
        <v>0.0303118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143</v>
      </c>
      <c r="AT169" s="217" t="s">
        <v>138</v>
      </c>
      <c r="AU169" s="217" t="s">
        <v>81</v>
      </c>
      <c r="AY169" s="19" t="s">
        <v>137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ROUND(I169*H169,1)</f>
        <v>0</v>
      </c>
      <c r="BL169" s="19" t="s">
        <v>143</v>
      </c>
      <c r="BM169" s="217" t="s">
        <v>577</v>
      </c>
    </row>
    <row r="170" s="15" customFormat="1">
      <c r="A170" s="15"/>
      <c r="B170" s="257"/>
      <c r="C170" s="258"/>
      <c r="D170" s="221" t="s">
        <v>145</v>
      </c>
      <c r="E170" s="259" t="s">
        <v>19</v>
      </c>
      <c r="F170" s="260" t="s">
        <v>572</v>
      </c>
      <c r="G170" s="258"/>
      <c r="H170" s="259" t="s">
        <v>19</v>
      </c>
      <c r="I170" s="261"/>
      <c r="J170" s="258"/>
      <c r="K170" s="258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145</v>
      </c>
      <c r="AU170" s="266" t="s">
        <v>81</v>
      </c>
      <c r="AV170" s="15" t="s">
        <v>81</v>
      </c>
      <c r="AW170" s="15" t="s">
        <v>34</v>
      </c>
      <c r="AX170" s="15" t="s">
        <v>74</v>
      </c>
      <c r="AY170" s="266" t="s">
        <v>137</v>
      </c>
    </row>
    <row r="171" s="12" customFormat="1">
      <c r="A171" s="12"/>
      <c r="B171" s="219"/>
      <c r="C171" s="220"/>
      <c r="D171" s="221" t="s">
        <v>145</v>
      </c>
      <c r="E171" s="222" t="s">
        <v>19</v>
      </c>
      <c r="F171" s="223" t="s">
        <v>547</v>
      </c>
      <c r="G171" s="220"/>
      <c r="H171" s="224">
        <v>96.700000000000003</v>
      </c>
      <c r="I171" s="225"/>
      <c r="J171" s="220"/>
      <c r="K171" s="220"/>
      <c r="L171" s="226"/>
      <c r="M171" s="227"/>
      <c r="N171" s="228"/>
      <c r="O171" s="228"/>
      <c r="P171" s="228"/>
      <c r="Q171" s="228"/>
      <c r="R171" s="228"/>
      <c r="S171" s="228"/>
      <c r="T171" s="229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0" t="s">
        <v>145</v>
      </c>
      <c r="AU171" s="230" t="s">
        <v>81</v>
      </c>
      <c r="AV171" s="12" t="s">
        <v>83</v>
      </c>
      <c r="AW171" s="12" t="s">
        <v>34</v>
      </c>
      <c r="AX171" s="12" t="s">
        <v>74</v>
      </c>
      <c r="AY171" s="230" t="s">
        <v>137</v>
      </c>
    </row>
    <row r="172" s="12" customFormat="1">
      <c r="A172" s="12"/>
      <c r="B172" s="219"/>
      <c r="C172" s="220"/>
      <c r="D172" s="221" t="s">
        <v>145</v>
      </c>
      <c r="E172" s="222" t="s">
        <v>19</v>
      </c>
      <c r="F172" s="223" t="s">
        <v>578</v>
      </c>
      <c r="G172" s="220"/>
      <c r="H172" s="224">
        <v>1.0800000000000001</v>
      </c>
      <c r="I172" s="225"/>
      <c r="J172" s="220"/>
      <c r="K172" s="220"/>
      <c r="L172" s="226"/>
      <c r="M172" s="227"/>
      <c r="N172" s="228"/>
      <c r="O172" s="228"/>
      <c r="P172" s="228"/>
      <c r="Q172" s="228"/>
      <c r="R172" s="228"/>
      <c r="S172" s="228"/>
      <c r="T172" s="229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0" t="s">
        <v>145</v>
      </c>
      <c r="AU172" s="230" t="s">
        <v>81</v>
      </c>
      <c r="AV172" s="12" t="s">
        <v>83</v>
      </c>
      <c r="AW172" s="12" t="s">
        <v>34</v>
      </c>
      <c r="AX172" s="12" t="s">
        <v>74</v>
      </c>
      <c r="AY172" s="230" t="s">
        <v>137</v>
      </c>
    </row>
    <row r="173" s="13" customFormat="1">
      <c r="A173" s="13"/>
      <c r="B173" s="231"/>
      <c r="C173" s="232"/>
      <c r="D173" s="221" t="s">
        <v>145</v>
      </c>
      <c r="E173" s="233" t="s">
        <v>19</v>
      </c>
      <c r="F173" s="234" t="s">
        <v>147</v>
      </c>
      <c r="G173" s="232"/>
      <c r="H173" s="235">
        <v>97.780000000000001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145</v>
      </c>
      <c r="AU173" s="241" t="s">
        <v>81</v>
      </c>
      <c r="AV173" s="13" t="s">
        <v>143</v>
      </c>
      <c r="AW173" s="13" t="s">
        <v>34</v>
      </c>
      <c r="AX173" s="13" t="s">
        <v>81</v>
      </c>
      <c r="AY173" s="241" t="s">
        <v>137</v>
      </c>
    </row>
    <row r="174" s="2" customFormat="1" ht="24.15" customHeight="1">
      <c r="A174" s="40"/>
      <c r="B174" s="41"/>
      <c r="C174" s="207" t="s">
        <v>249</v>
      </c>
      <c r="D174" s="207" t="s">
        <v>138</v>
      </c>
      <c r="E174" s="208" t="s">
        <v>579</v>
      </c>
      <c r="F174" s="209" t="s">
        <v>580</v>
      </c>
      <c r="G174" s="210" t="s">
        <v>141</v>
      </c>
      <c r="H174" s="211">
        <v>97.780000000000001</v>
      </c>
      <c r="I174" s="212"/>
      <c r="J174" s="211">
        <f>ROUND(I174*H174,1)</f>
        <v>0</v>
      </c>
      <c r="K174" s="209" t="s">
        <v>142</v>
      </c>
      <c r="L174" s="46"/>
      <c r="M174" s="213" t="s">
        <v>19</v>
      </c>
      <c r="N174" s="214" t="s">
        <v>45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143</v>
      </c>
      <c r="AT174" s="217" t="s">
        <v>138</v>
      </c>
      <c r="AU174" s="217" t="s">
        <v>81</v>
      </c>
      <c r="AY174" s="19" t="s">
        <v>137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ROUND(I174*H174,1)</f>
        <v>0</v>
      </c>
      <c r="BL174" s="19" t="s">
        <v>143</v>
      </c>
      <c r="BM174" s="217" t="s">
        <v>581</v>
      </c>
    </row>
    <row r="175" s="15" customFormat="1">
      <c r="A175" s="15"/>
      <c r="B175" s="257"/>
      <c r="C175" s="258"/>
      <c r="D175" s="221" t="s">
        <v>145</v>
      </c>
      <c r="E175" s="259" t="s">
        <v>19</v>
      </c>
      <c r="F175" s="260" t="s">
        <v>572</v>
      </c>
      <c r="G175" s="258"/>
      <c r="H175" s="259" t="s">
        <v>19</v>
      </c>
      <c r="I175" s="261"/>
      <c r="J175" s="258"/>
      <c r="K175" s="258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145</v>
      </c>
      <c r="AU175" s="266" t="s">
        <v>81</v>
      </c>
      <c r="AV175" s="15" t="s">
        <v>81</v>
      </c>
      <c r="AW175" s="15" t="s">
        <v>34</v>
      </c>
      <c r="AX175" s="15" t="s">
        <v>74</v>
      </c>
      <c r="AY175" s="266" t="s">
        <v>137</v>
      </c>
    </row>
    <row r="176" s="12" customFormat="1">
      <c r="A176" s="12"/>
      <c r="B176" s="219"/>
      <c r="C176" s="220"/>
      <c r="D176" s="221" t="s">
        <v>145</v>
      </c>
      <c r="E176" s="222" t="s">
        <v>19</v>
      </c>
      <c r="F176" s="223" t="s">
        <v>582</v>
      </c>
      <c r="G176" s="220"/>
      <c r="H176" s="224">
        <v>96.700000000000003</v>
      </c>
      <c r="I176" s="225"/>
      <c r="J176" s="220"/>
      <c r="K176" s="220"/>
      <c r="L176" s="226"/>
      <c r="M176" s="227"/>
      <c r="N176" s="228"/>
      <c r="O176" s="228"/>
      <c r="P176" s="228"/>
      <c r="Q176" s="228"/>
      <c r="R176" s="228"/>
      <c r="S176" s="228"/>
      <c r="T176" s="229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0" t="s">
        <v>145</v>
      </c>
      <c r="AU176" s="230" t="s">
        <v>81</v>
      </c>
      <c r="AV176" s="12" t="s">
        <v>83</v>
      </c>
      <c r="AW176" s="12" t="s">
        <v>34</v>
      </c>
      <c r="AX176" s="12" t="s">
        <v>74</v>
      </c>
      <c r="AY176" s="230" t="s">
        <v>137</v>
      </c>
    </row>
    <row r="177" s="12" customFormat="1">
      <c r="A177" s="12"/>
      <c r="B177" s="219"/>
      <c r="C177" s="220"/>
      <c r="D177" s="221" t="s">
        <v>145</v>
      </c>
      <c r="E177" s="222" t="s">
        <v>19</v>
      </c>
      <c r="F177" s="223" t="s">
        <v>583</v>
      </c>
      <c r="G177" s="220"/>
      <c r="H177" s="224">
        <v>1.0800000000000001</v>
      </c>
      <c r="I177" s="225"/>
      <c r="J177" s="220"/>
      <c r="K177" s="220"/>
      <c r="L177" s="226"/>
      <c r="M177" s="227"/>
      <c r="N177" s="228"/>
      <c r="O177" s="228"/>
      <c r="P177" s="228"/>
      <c r="Q177" s="228"/>
      <c r="R177" s="228"/>
      <c r="S177" s="228"/>
      <c r="T177" s="229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0" t="s">
        <v>145</v>
      </c>
      <c r="AU177" s="230" t="s">
        <v>81</v>
      </c>
      <c r="AV177" s="12" t="s">
        <v>83</v>
      </c>
      <c r="AW177" s="12" t="s">
        <v>34</v>
      </c>
      <c r="AX177" s="12" t="s">
        <v>74</v>
      </c>
      <c r="AY177" s="230" t="s">
        <v>137</v>
      </c>
    </row>
    <row r="178" s="13" customFormat="1">
      <c r="A178" s="13"/>
      <c r="B178" s="231"/>
      <c r="C178" s="232"/>
      <c r="D178" s="221" t="s">
        <v>145</v>
      </c>
      <c r="E178" s="233" t="s">
        <v>19</v>
      </c>
      <c r="F178" s="234" t="s">
        <v>147</v>
      </c>
      <c r="G178" s="232"/>
      <c r="H178" s="235">
        <v>97.780000000000001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145</v>
      </c>
      <c r="AU178" s="241" t="s">
        <v>81</v>
      </c>
      <c r="AV178" s="13" t="s">
        <v>143</v>
      </c>
      <c r="AW178" s="13" t="s">
        <v>34</v>
      </c>
      <c r="AX178" s="13" t="s">
        <v>81</v>
      </c>
      <c r="AY178" s="241" t="s">
        <v>137</v>
      </c>
    </row>
    <row r="179" s="2" customFormat="1" ht="14.4" customHeight="1">
      <c r="A179" s="40"/>
      <c r="B179" s="41"/>
      <c r="C179" s="207" t="s">
        <v>255</v>
      </c>
      <c r="D179" s="207" t="s">
        <v>138</v>
      </c>
      <c r="E179" s="208" t="s">
        <v>390</v>
      </c>
      <c r="F179" s="209" t="s">
        <v>391</v>
      </c>
      <c r="G179" s="210" t="s">
        <v>201</v>
      </c>
      <c r="H179" s="211">
        <v>1.3500000000000001</v>
      </c>
      <c r="I179" s="212"/>
      <c r="J179" s="211">
        <f>ROUND(I179*H179,1)</f>
        <v>0</v>
      </c>
      <c r="K179" s="209" t="s">
        <v>142</v>
      </c>
      <c r="L179" s="46"/>
      <c r="M179" s="213" t="s">
        <v>19</v>
      </c>
      <c r="N179" s="214" t="s">
        <v>45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143</v>
      </c>
      <c r="AT179" s="217" t="s">
        <v>138</v>
      </c>
      <c r="AU179" s="217" t="s">
        <v>81</v>
      </c>
      <c r="AY179" s="19" t="s">
        <v>137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81</v>
      </c>
      <c r="BK179" s="218">
        <f>ROUND(I179*H179,1)</f>
        <v>0</v>
      </c>
      <c r="BL179" s="19" t="s">
        <v>143</v>
      </c>
      <c r="BM179" s="217" t="s">
        <v>584</v>
      </c>
    </row>
    <row r="180" s="12" customFormat="1">
      <c r="A180" s="12"/>
      <c r="B180" s="219"/>
      <c r="C180" s="220"/>
      <c r="D180" s="221" t="s">
        <v>145</v>
      </c>
      <c r="E180" s="222" t="s">
        <v>19</v>
      </c>
      <c r="F180" s="223" t="s">
        <v>585</v>
      </c>
      <c r="G180" s="220"/>
      <c r="H180" s="224">
        <v>1.3500000000000001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0" t="s">
        <v>145</v>
      </c>
      <c r="AU180" s="230" t="s">
        <v>81</v>
      </c>
      <c r="AV180" s="12" t="s">
        <v>83</v>
      </c>
      <c r="AW180" s="12" t="s">
        <v>34</v>
      </c>
      <c r="AX180" s="12" t="s">
        <v>74</v>
      </c>
      <c r="AY180" s="230" t="s">
        <v>137</v>
      </c>
    </row>
    <row r="181" s="13" customFormat="1">
      <c r="A181" s="13"/>
      <c r="B181" s="231"/>
      <c r="C181" s="232"/>
      <c r="D181" s="221" t="s">
        <v>145</v>
      </c>
      <c r="E181" s="233" t="s">
        <v>19</v>
      </c>
      <c r="F181" s="234" t="s">
        <v>147</v>
      </c>
      <c r="G181" s="232"/>
      <c r="H181" s="235">
        <v>1.3500000000000001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145</v>
      </c>
      <c r="AU181" s="241" t="s">
        <v>81</v>
      </c>
      <c r="AV181" s="13" t="s">
        <v>143</v>
      </c>
      <c r="AW181" s="13" t="s">
        <v>34</v>
      </c>
      <c r="AX181" s="13" t="s">
        <v>81</v>
      </c>
      <c r="AY181" s="241" t="s">
        <v>137</v>
      </c>
    </row>
    <row r="182" s="2" customFormat="1" ht="14.4" customHeight="1">
      <c r="A182" s="40"/>
      <c r="B182" s="41"/>
      <c r="C182" s="267" t="s">
        <v>261</v>
      </c>
      <c r="D182" s="267" t="s">
        <v>243</v>
      </c>
      <c r="E182" s="268" t="s">
        <v>395</v>
      </c>
      <c r="F182" s="269" t="s">
        <v>396</v>
      </c>
      <c r="G182" s="270" t="s">
        <v>246</v>
      </c>
      <c r="H182" s="271">
        <v>0.070000000000000007</v>
      </c>
      <c r="I182" s="272"/>
      <c r="J182" s="271">
        <f>ROUND(I182*H182,1)</f>
        <v>0</v>
      </c>
      <c r="K182" s="269" t="s">
        <v>142</v>
      </c>
      <c r="L182" s="273"/>
      <c r="M182" s="274" t="s">
        <v>19</v>
      </c>
      <c r="N182" s="275" t="s">
        <v>45</v>
      </c>
      <c r="O182" s="86"/>
      <c r="P182" s="215">
        <f>O182*H182</f>
        <v>0</v>
      </c>
      <c r="Q182" s="215">
        <v>1</v>
      </c>
      <c r="R182" s="215">
        <f>Q182*H182</f>
        <v>0.070000000000000007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171</v>
      </c>
      <c r="AT182" s="217" t="s">
        <v>243</v>
      </c>
      <c r="AU182" s="217" t="s">
        <v>81</v>
      </c>
      <c r="AY182" s="19" t="s">
        <v>137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ROUND(I182*H182,1)</f>
        <v>0</v>
      </c>
      <c r="BL182" s="19" t="s">
        <v>143</v>
      </c>
      <c r="BM182" s="217" t="s">
        <v>586</v>
      </c>
    </row>
    <row r="183" s="12" customFormat="1">
      <c r="A183" s="12"/>
      <c r="B183" s="219"/>
      <c r="C183" s="220"/>
      <c r="D183" s="221" t="s">
        <v>145</v>
      </c>
      <c r="E183" s="222" t="s">
        <v>19</v>
      </c>
      <c r="F183" s="223" t="s">
        <v>587</v>
      </c>
      <c r="G183" s="220"/>
      <c r="H183" s="224">
        <v>0.070000000000000007</v>
      </c>
      <c r="I183" s="225"/>
      <c r="J183" s="220"/>
      <c r="K183" s="220"/>
      <c r="L183" s="226"/>
      <c r="M183" s="227"/>
      <c r="N183" s="228"/>
      <c r="O183" s="228"/>
      <c r="P183" s="228"/>
      <c r="Q183" s="228"/>
      <c r="R183" s="228"/>
      <c r="S183" s="228"/>
      <c r="T183" s="229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0" t="s">
        <v>145</v>
      </c>
      <c r="AU183" s="230" t="s">
        <v>81</v>
      </c>
      <c r="AV183" s="12" t="s">
        <v>83</v>
      </c>
      <c r="AW183" s="12" t="s">
        <v>34</v>
      </c>
      <c r="AX183" s="12" t="s">
        <v>74</v>
      </c>
      <c r="AY183" s="230" t="s">
        <v>137</v>
      </c>
    </row>
    <row r="184" s="13" customFormat="1">
      <c r="A184" s="13"/>
      <c r="B184" s="231"/>
      <c r="C184" s="232"/>
      <c r="D184" s="221" t="s">
        <v>145</v>
      </c>
      <c r="E184" s="233" t="s">
        <v>19</v>
      </c>
      <c r="F184" s="234" t="s">
        <v>147</v>
      </c>
      <c r="G184" s="232"/>
      <c r="H184" s="235">
        <v>0.070000000000000007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145</v>
      </c>
      <c r="AU184" s="241" t="s">
        <v>81</v>
      </c>
      <c r="AV184" s="13" t="s">
        <v>143</v>
      </c>
      <c r="AW184" s="13" t="s">
        <v>34</v>
      </c>
      <c r="AX184" s="13" t="s">
        <v>81</v>
      </c>
      <c r="AY184" s="241" t="s">
        <v>137</v>
      </c>
    </row>
    <row r="185" s="2" customFormat="1" ht="14.4" customHeight="1">
      <c r="A185" s="40"/>
      <c r="B185" s="41"/>
      <c r="C185" s="267" t="s">
        <v>7</v>
      </c>
      <c r="D185" s="267" t="s">
        <v>243</v>
      </c>
      <c r="E185" s="268" t="s">
        <v>400</v>
      </c>
      <c r="F185" s="269" t="s">
        <v>257</v>
      </c>
      <c r="G185" s="270" t="s">
        <v>246</v>
      </c>
      <c r="H185" s="271">
        <v>2.7000000000000002</v>
      </c>
      <c r="I185" s="272"/>
      <c r="J185" s="271">
        <f>ROUND(I185*H185,1)</f>
        <v>0</v>
      </c>
      <c r="K185" s="269" t="s">
        <v>142</v>
      </c>
      <c r="L185" s="273"/>
      <c r="M185" s="274" t="s">
        <v>19</v>
      </c>
      <c r="N185" s="275" t="s">
        <v>45</v>
      </c>
      <c r="O185" s="86"/>
      <c r="P185" s="215">
        <f>O185*H185</f>
        <v>0</v>
      </c>
      <c r="Q185" s="215">
        <v>1</v>
      </c>
      <c r="R185" s="215">
        <f>Q185*H185</f>
        <v>2.7000000000000002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171</v>
      </c>
      <c r="AT185" s="217" t="s">
        <v>243</v>
      </c>
      <c r="AU185" s="217" t="s">
        <v>81</v>
      </c>
      <c r="AY185" s="19" t="s">
        <v>137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ROUND(I185*H185,1)</f>
        <v>0</v>
      </c>
      <c r="BL185" s="19" t="s">
        <v>143</v>
      </c>
      <c r="BM185" s="217" t="s">
        <v>588</v>
      </c>
    </row>
    <row r="186" s="12" customFormat="1">
      <c r="A186" s="12"/>
      <c r="B186" s="219"/>
      <c r="C186" s="220"/>
      <c r="D186" s="221" t="s">
        <v>145</v>
      </c>
      <c r="E186" s="222" t="s">
        <v>19</v>
      </c>
      <c r="F186" s="223" t="s">
        <v>589</v>
      </c>
      <c r="G186" s="220"/>
      <c r="H186" s="224">
        <v>2.7000000000000002</v>
      </c>
      <c r="I186" s="225"/>
      <c r="J186" s="220"/>
      <c r="K186" s="220"/>
      <c r="L186" s="226"/>
      <c r="M186" s="227"/>
      <c r="N186" s="228"/>
      <c r="O186" s="228"/>
      <c r="P186" s="228"/>
      <c r="Q186" s="228"/>
      <c r="R186" s="228"/>
      <c r="S186" s="228"/>
      <c r="T186" s="22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0" t="s">
        <v>145</v>
      </c>
      <c r="AU186" s="230" t="s">
        <v>81</v>
      </c>
      <c r="AV186" s="12" t="s">
        <v>83</v>
      </c>
      <c r="AW186" s="12" t="s">
        <v>34</v>
      </c>
      <c r="AX186" s="12" t="s">
        <v>74</v>
      </c>
      <c r="AY186" s="230" t="s">
        <v>137</v>
      </c>
    </row>
    <row r="187" s="13" customFormat="1">
      <c r="A187" s="13"/>
      <c r="B187" s="231"/>
      <c r="C187" s="232"/>
      <c r="D187" s="221" t="s">
        <v>145</v>
      </c>
      <c r="E187" s="233" t="s">
        <v>19</v>
      </c>
      <c r="F187" s="234" t="s">
        <v>147</v>
      </c>
      <c r="G187" s="232"/>
      <c r="H187" s="235">
        <v>2.7000000000000002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145</v>
      </c>
      <c r="AU187" s="241" t="s">
        <v>81</v>
      </c>
      <c r="AV187" s="13" t="s">
        <v>143</v>
      </c>
      <c r="AW187" s="13" t="s">
        <v>34</v>
      </c>
      <c r="AX187" s="13" t="s">
        <v>81</v>
      </c>
      <c r="AY187" s="241" t="s">
        <v>137</v>
      </c>
    </row>
    <row r="188" s="2" customFormat="1" ht="24.15" customHeight="1">
      <c r="A188" s="40"/>
      <c r="B188" s="41"/>
      <c r="C188" s="207" t="s">
        <v>278</v>
      </c>
      <c r="D188" s="207" t="s">
        <v>138</v>
      </c>
      <c r="E188" s="208" t="s">
        <v>590</v>
      </c>
      <c r="F188" s="209" t="s">
        <v>591</v>
      </c>
      <c r="G188" s="210" t="s">
        <v>141</v>
      </c>
      <c r="H188" s="211">
        <v>24.84</v>
      </c>
      <c r="I188" s="212"/>
      <c r="J188" s="211">
        <f>ROUND(I188*H188,1)</f>
        <v>0</v>
      </c>
      <c r="K188" s="209" t="s">
        <v>142</v>
      </c>
      <c r="L188" s="46"/>
      <c r="M188" s="213" t="s">
        <v>19</v>
      </c>
      <c r="N188" s="214" t="s">
        <v>45</v>
      </c>
      <c r="O188" s="86"/>
      <c r="P188" s="215">
        <f>O188*H188</f>
        <v>0</v>
      </c>
      <c r="Q188" s="215">
        <v>0.253</v>
      </c>
      <c r="R188" s="215">
        <f>Q188*H188</f>
        <v>6.2845199999999997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143</v>
      </c>
      <c r="AT188" s="217" t="s">
        <v>138</v>
      </c>
      <c r="AU188" s="217" t="s">
        <v>81</v>
      </c>
      <c r="AY188" s="19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ROUND(I188*H188,1)</f>
        <v>0</v>
      </c>
      <c r="BL188" s="19" t="s">
        <v>143</v>
      </c>
      <c r="BM188" s="217" t="s">
        <v>592</v>
      </c>
    </row>
    <row r="189" s="12" customFormat="1">
      <c r="A189" s="12"/>
      <c r="B189" s="219"/>
      <c r="C189" s="220"/>
      <c r="D189" s="221" t="s">
        <v>145</v>
      </c>
      <c r="E189" s="222" t="s">
        <v>19</v>
      </c>
      <c r="F189" s="223" t="s">
        <v>593</v>
      </c>
      <c r="G189" s="220"/>
      <c r="H189" s="224">
        <v>12.42</v>
      </c>
      <c r="I189" s="225"/>
      <c r="J189" s="220"/>
      <c r="K189" s="220"/>
      <c r="L189" s="226"/>
      <c r="M189" s="227"/>
      <c r="N189" s="228"/>
      <c r="O189" s="228"/>
      <c r="P189" s="228"/>
      <c r="Q189" s="228"/>
      <c r="R189" s="228"/>
      <c r="S189" s="228"/>
      <c r="T189" s="229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0" t="s">
        <v>145</v>
      </c>
      <c r="AU189" s="230" t="s">
        <v>81</v>
      </c>
      <c r="AV189" s="12" t="s">
        <v>83</v>
      </c>
      <c r="AW189" s="12" t="s">
        <v>34</v>
      </c>
      <c r="AX189" s="12" t="s">
        <v>74</v>
      </c>
      <c r="AY189" s="230" t="s">
        <v>137</v>
      </c>
    </row>
    <row r="190" s="14" customFormat="1">
      <c r="A190" s="14"/>
      <c r="B190" s="246"/>
      <c r="C190" s="247"/>
      <c r="D190" s="221" t="s">
        <v>145</v>
      </c>
      <c r="E190" s="248" t="s">
        <v>19</v>
      </c>
      <c r="F190" s="249" t="s">
        <v>210</v>
      </c>
      <c r="G190" s="247"/>
      <c r="H190" s="250">
        <v>12.42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145</v>
      </c>
      <c r="AU190" s="256" t="s">
        <v>81</v>
      </c>
      <c r="AV190" s="14" t="s">
        <v>152</v>
      </c>
      <c r="AW190" s="14" t="s">
        <v>34</v>
      </c>
      <c r="AX190" s="14" t="s">
        <v>74</v>
      </c>
      <c r="AY190" s="256" t="s">
        <v>137</v>
      </c>
    </row>
    <row r="191" s="12" customFormat="1">
      <c r="A191" s="12"/>
      <c r="B191" s="219"/>
      <c r="C191" s="220"/>
      <c r="D191" s="221" t="s">
        <v>145</v>
      </c>
      <c r="E191" s="222" t="s">
        <v>19</v>
      </c>
      <c r="F191" s="223" t="s">
        <v>594</v>
      </c>
      <c r="G191" s="220"/>
      <c r="H191" s="224">
        <v>12.42</v>
      </c>
      <c r="I191" s="225"/>
      <c r="J191" s="220"/>
      <c r="K191" s="220"/>
      <c r="L191" s="226"/>
      <c r="M191" s="227"/>
      <c r="N191" s="228"/>
      <c r="O191" s="228"/>
      <c r="P191" s="228"/>
      <c r="Q191" s="228"/>
      <c r="R191" s="228"/>
      <c r="S191" s="228"/>
      <c r="T191" s="229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0" t="s">
        <v>145</v>
      </c>
      <c r="AU191" s="230" t="s">
        <v>81</v>
      </c>
      <c r="AV191" s="12" t="s">
        <v>83</v>
      </c>
      <c r="AW191" s="12" t="s">
        <v>34</v>
      </c>
      <c r="AX191" s="12" t="s">
        <v>74</v>
      </c>
      <c r="AY191" s="230" t="s">
        <v>137</v>
      </c>
    </row>
    <row r="192" s="13" customFormat="1">
      <c r="A192" s="13"/>
      <c r="B192" s="231"/>
      <c r="C192" s="232"/>
      <c r="D192" s="221" t="s">
        <v>145</v>
      </c>
      <c r="E192" s="233" t="s">
        <v>19</v>
      </c>
      <c r="F192" s="234" t="s">
        <v>147</v>
      </c>
      <c r="G192" s="232"/>
      <c r="H192" s="235">
        <v>24.84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145</v>
      </c>
      <c r="AU192" s="241" t="s">
        <v>81</v>
      </c>
      <c r="AV192" s="13" t="s">
        <v>143</v>
      </c>
      <c r="AW192" s="13" t="s">
        <v>34</v>
      </c>
      <c r="AX192" s="13" t="s">
        <v>81</v>
      </c>
      <c r="AY192" s="241" t="s">
        <v>137</v>
      </c>
    </row>
    <row r="193" s="11" customFormat="1" ht="25.92" customHeight="1">
      <c r="A193" s="11"/>
      <c r="B193" s="193"/>
      <c r="C193" s="194"/>
      <c r="D193" s="195" t="s">
        <v>73</v>
      </c>
      <c r="E193" s="196" t="s">
        <v>403</v>
      </c>
      <c r="F193" s="196" t="s">
        <v>404</v>
      </c>
      <c r="G193" s="194"/>
      <c r="H193" s="194"/>
      <c r="I193" s="197"/>
      <c r="J193" s="198">
        <f>BK193</f>
        <v>0</v>
      </c>
      <c r="K193" s="194"/>
      <c r="L193" s="199"/>
      <c r="M193" s="200"/>
      <c r="N193" s="201"/>
      <c r="O193" s="201"/>
      <c r="P193" s="202">
        <f>SUM(P194:P196)</f>
        <v>0</v>
      </c>
      <c r="Q193" s="201"/>
      <c r="R193" s="202">
        <f>SUM(R194:R196)</f>
        <v>0.86390000000000011</v>
      </c>
      <c r="S193" s="201"/>
      <c r="T193" s="203">
        <f>SUM(T194:T196)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04" t="s">
        <v>81</v>
      </c>
      <c r="AT193" s="205" t="s">
        <v>73</v>
      </c>
      <c r="AU193" s="205" t="s">
        <v>74</v>
      </c>
      <c r="AY193" s="204" t="s">
        <v>137</v>
      </c>
      <c r="BK193" s="206">
        <f>SUM(BK194:BK196)</f>
        <v>0</v>
      </c>
    </row>
    <row r="194" s="2" customFormat="1" ht="24.15" customHeight="1">
      <c r="A194" s="40"/>
      <c r="B194" s="41"/>
      <c r="C194" s="207" t="s">
        <v>284</v>
      </c>
      <c r="D194" s="207" t="s">
        <v>138</v>
      </c>
      <c r="E194" s="208" t="s">
        <v>441</v>
      </c>
      <c r="F194" s="209" t="s">
        <v>442</v>
      </c>
      <c r="G194" s="210" t="s">
        <v>310</v>
      </c>
      <c r="H194" s="211">
        <v>3.5</v>
      </c>
      <c r="I194" s="212"/>
      <c r="J194" s="211">
        <f>ROUND(I194*H194,1)</f>
        <v>0</v>
      </c>
      <c r="K194" s="209" t="s">
        <v>142</v>
      </c>
      <c r="L194" s="46"/>
      <c r="M194" s="213" t="s">
        <v>19</v>
      </c>
      <c r="N194" s="214" t="s">
        <v>45</v>
      </c>
      <c r="O194" s="86"/>
      <c r="P194" s="215">
        <f>O194*H194</f>
        <v>0</v>
      </c>
      <c r="Q194" s="215">
        <v>0.15540000000000001</v>
      </c>
      <c r="R194" s="215">
        <f>Q194*H194</f>
        <v>0.54390000000000005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143</v>
      </c>
      <c r="AT194" s="217" t="s">
        <v>138</v>
      </c>
      <c r="AU194" s="217" t="s">
        <v>81</v>
      </c>
      <c r="AY194" s="19" t="s">
        <v>137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81</v>
      </c>
      <c r="BK194" s="218">
        <f>ROUND(I194*H194,1)</f>
        <v>0</v>
      </c>
      <c r="BL194" s="19" t="s">
        <v>143</v>
      </c>
      <c r="BM194" s="217" t="s">
        <v>595</v>
      </c>
    </row>
    <row r="195" s="12" customFormat="1">
      <c r="A195" s="12"/>
      <c r="B195" s="219"/>
      <c r="C195" s="220"/>
      <c r="D195" s="221" t="s">
        <v>145</v>
      </c>
      <c r="E195" s="222" t="s">
        <v>19</v>
      </c>
      <c r="F195" s="223" t="s">
        <v>596</v>
      </c>
      <c r="G195" s="220"/>
      <c r="H195" s="224">
        <v>3.5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0" t="s">
        <v>145</v>
      </c>
      <c r="AU195" s="230" t="s">
        <v>81</v>
      </c>
      <c r="AV195" s="12" t="s">
        <v>83</v>
      </c>
      <c r="AW195" s="12" t="s">
        <v>34</v>
      </c>
      <c r="AX195" s="12" t="s">
        <v>81</v>
      </c>
      <c r="AY195" s="230" t="s">
        <v>137</v>
      </c>
    </row>
    <row r="196" s="2" customFormat="1" ht="14.4" customHeight="1">
      <c r="A196" s="40"/>
      <c r="B196" s="41"/>
      <c r="C196" s="267" t="s">
        <v>289</v>
      </c>
      <c r="D196" s="267" t="s">
        <v>243</v>
      </c>
      <c r="E196" s="268" t="s">
        <v>446</v>
      </c>
      <c r="F196" s="269" t="s">
        <v>447</v>
      </c>
      <c r="G196" s="270" t="s">
        <v>310</v>
      </c>
      <c r="H196" s="271">
        <v>4</v>
      </c>
      <c r="I196" s="272"/>
      <c r="J196" s="271">
        <f>ROUND(I196*H196,1)</f>
        <v>0</v>
      </c>
      <c r="K196" s="269" t="s">
        <v>142</v>
      </c>
      <c r="L196" s="273"/>
      <c r="M196" s="274" t="s">
        <v>19</v>
      </c>
      <c r="N196" s="275" t="s">
        <v>45</v>
      </c>
      <c r="O196" s="86"/>
      <c r="P196" s="215">
        <f>O196*H196</f>
        <v>0</v>
      </c>
      <c r="Q196" s="215">
        <v>0.080000000000000002</v>
      </c>
      <c r="R196" s="215">
        <f>Q196*H196</f>
        <v>0.32000000000000001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171</v>
      </c>
      <c r="AT196" s="217" t="s">
        <v>243</v>
      </c>
      <c r="AU196" s="217" t="s">
        <v>81</v>
      </c>
      <c r="AY196" s="19" t="s">
        <v>137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ROUND(I196*H196,1)</f>
        <v>0</v>
      </c>
      <c r="BL196" s="19" t="s">
        <v>143</v>
      </c>
      <c r="BM196" s="217" t="s">
        <v>597</v>
      </c>
    </row>
    <row r="197" s="11" customFormat="1" ht="25.92" customHeight="1">
      <c r="A197" s="11"/>
      <c r="B197" s="193"/>
      <c r="C197" s="194"/>
      <c r="D197" s="195" t="s">
        <v>73</v>
      </c>
      <c r="E197" s="196" t="s">
        <v>455</v>
      </c>
      <c r="F197" s="196" t="s">
        <v>456</v>
      </c>
      <c r="G197" s="194"/>
      <c r="H197" s="194"/>
      <c r="I197" s="197"/>
      <c r="J197" s="198">
        <f>BK197</f>
        <v>0</v>
      </c>
      <c r="K197" s="194"/>
      <c r="L197" s="199"/>
      <c r="M197" s="200"/>
      <c r="N197" s="201"/>
      <c r="O197" s="201"/>
      <c r="P197" s="202">
        <f>SUM(P198:P199)</f>
        <v>0</v>
      </c>
      <c r="Q197" s="201"/>
      <c r="R197" s="202">
        <f>SUM(R198:R199)</f>
        <v>0</v>
      </c>
      <c r="S197" s="201"/>
      <c r="T197" s="203">
        <f>SUM(T198:T199)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04" t="s">
        <v>81</v>
      </c>
      <c r="AT197" s="205" t="s">
        <v>73</v>
      </c>
      <c r="AU197" s="205" t="s">
        <v>74</v>
      </c>
      <c r="AY197" s="204" t="s">
        <v>137</v>
      </c>
      <c r="BK197" s="206">
        <f>SUM(BK198:BK199)</f>
        <v>0</v>
      </c>
    </row>
    <row r="198" s="2" customFormat="1" ht="24.15" customHeight="1">
      <c r="A198" s="40"/>
      <c r="B198" s="41"/>
      <c r="C198" s="207" t="s">
        <v>295</v>
      </c>
      <c r="D198" s="207" t="s">
        <v>138</v>
      </c>
      <c r="E198" s="208" t="s">
        <v>458</v>
      </c>
      <c r="F198" s="209" t="s">
        <v>459</v>
      </c>
      <c r="G198" s="210" t="s">
        <v>246</v>
      </c>
      <c r="H198" s="211">
        <v>176.34999999999999</v>
      </c>
      <c r="I198" s="212"/>
      <c r="J198" s="211">
        <f>ROUND(I198*H198,1)</f>
        <v>0</v>
      </c>
      <c r="K198" s="209" t="s">
        <v>142</v>
      </c>
      <c r="L198" s="46"/>
      <c r="M198" s="213" t="s">
        <v>19</v>
      </c>
      <c r="N198" s="214" t="s">
        <v>45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143</v>
      </c>
      <c r="AT198" s="217" t="s">
        <v>138</v>
      </c>
      <c r="AU198" s="217" t="s">
        <v>81</v>
      </c>
      <c r="AY198" s="19" t="s">
        <v>137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81</v>
      </c>
      <c r="BK198" s="218">
        <f>ROUND(I198*H198,1)</f>
        <v>0</v>
      </c>
      <c r="BL198" s="19" t="s">
        <v>143</v>
      </c>
      <c r="BM198" s="217" t="s">
        <v>598</v>
      </c>
    </row>
    <row r="199" s="2" customFormat="1" ht="24.15" customHeight="1">
      <c r="A199" s="40"/>
      <c r="B199" s="41"/>
      <c r="C199" s="207" t="s">
        <v>301</v>
      </c>
      <c r="D199" s="207" t="s">
        <v>138</v>
      </c>
      <c r="E199" s="208" t="s">
        <v>462</v>
      </c>
      <c r="F199" s="209" t="s">
        <v>463</v>
      </c>
      <c r="G199" s="210" t="s">
        <v>246</v>
      </c>
      <c r="H199" s="211">
        <v>176.34999999999999</v>
      </c>
      <c r="I199" s="212"/>
      <c r="J199" s="211">
        <f>ROUND(I199*H199,1)</f>
        <v>0</v>
      </c>
      <c r="K199" s="209" t="s">
        <v>142</v>
      </c>
      <c r="L199" s="46"/>
      <c r="M199" s="213" t="s">
        <v>19</v>
      </c>
      <c r="N199" s="214" t="s">
        <v>45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143</v>
      </c>
      <c r="AT199" s="217" t="s">
        <v>138</v>
      </c>
      <c r="AU199" s="217" t="s">
        <v>81</v>
      </c>
      <c r="AY199" s="19" t="s">
        <v>137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ROUND(I199*H199,1)</f>
        <v>0</v>
      </c>
      <c r="BL199" s="19" t="s">
        <v>143</v>
      </c>
      <c r="BM199" s="217" t="s">
        <v>599</v>
      </c>
    </row>
    <row r="200" s="11" customFormat="1" ht="25.92" customHeight="1">
      <c r="A200" s="11"/>
      <c r="B200" s="193"/>
      <c r="C200" s="194"/>
      <c r="D200" s="195" t="s">
        <v>73</v>
      </c>
      <c r="E200" s="196" t="s">
        <v>465</v>
      </c>
      <c r="F200" s="196" t="s">
        <v>466</v>
      </c>
      <c r="G200" s="194"/>
      <c r="H200" s="194"/>
      <c r="I200" s="197"/>
      <c r="J200" s="198">
        <f>BK200</f>
        <v>0</v>
      </c>
      <c r="K200" s="194"/>
      <c r="L200" s="199"/>
      <c r="M200" s="200"/>
      <c r="N200" s="201"/>
      <c r="O200" s="201"/>
      <c r="P200" s="202">
        <f>SUM(P201:P219)</f>
        <v>0</v>
      </c>
      <c r="Q200" s="201"/>
      <c r="R200" s="202">
        <f>SUM(R201:R219)</f>
        <v>0</v>
      </c>
      <c r="S200" s="201"/>
      <c r="T200" s="203">
        <f>SUM(T201:T219)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04" t="s">
        <v>159</v>
      </c>
      <c r="AT200" s="205" t="s">
        <v>73</v>
      </c>
      <c r="AU200" s="205" t="s">
        <v>74</v>
      </c>
      <c r="AY200" s="204" t="s">
        <v>137</v>
      </c>
      <c r="BK200" s="206">
        <f>SUM(BK201:BK219)</f>
        <v>0</v>
      </c>
    </row>
    <row r="201" s="2" customFormat="1" ht="14.4" customHeight="1">
      <c r="A201" s="40"/>
      <c r="B201" s="41"/>
      <c r="C201" s="207" t="s">
        <v>307</v>
      </c>
      <c r="D201" s="207" t="s">
        <v>138</v>
      </c>
      <c r="E201" s="208" t="s">
        <v>478</v>
      </c>
      <c r="F201" s="209" t="s">
        <v>479</v>
      </c>
      <c r="G201" s="210" t="s">
        <v>470</v>
      </c>
      <c r="H201" s="211">
        <v>1</v>
      </c>
      <c r="I201" s="212"/>
      <c r="J201" s="211">
        <f>ROUND(I201*H201,1)</f>
        <v>0</v>
      </c>
      <c r="K201" s="209" t="s">
        <v>142</v>
      </c>
      <c r="L201" s="46"/>
      <c r="M201" s="213" t="s">
        <v>19</v>
      </c>
      <c r="N201" s="214" t="s">
        <v>45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471</v>
      </c>
      <c r="AT201" s="217" t="s">
        <v>138</v>
      </c>
      <c r="AU201" s="217" t="s">
        <v>81</v>
      </c>
      <c r="AY201" s="19" t="s">
        <v>137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81</v>
      </c>
      <c r="BK201" s="218">
        <f>ROUND(I201*H201,1)</f>
        <v>0</v>
      </c>
      <c r="BL201" s="19" t="s">
        <v>471</v>
      </c>
      <c r="BM201" s="217" t="s">
        <v>600</v>
      </c>
    </row>
    <row r="202" s="2" customFormat="1" ht="14.4" customHeight="1">
      <c r="A202" s="40"/>
      <c r="B202" s="41"/>
      <c r="C202" s="207" t="s">
        <v>314</v>
      </c>
      <c r="D202" s="207" t="s">
        <v>138</v>
      </c>
      <c r="E202" s="208" t="s">
        <v>510</v>
      </c>
      <c r="F202" s="209" t="s">
        <v>511</v>
      </c>
      <c r="G202" s="210" t="s">
        <v>470</v>
      </c>
      <c r="H202" s="211">
        <v>1</v>
      </c>
      <c r="I202" s="212"/>
      <c r="J202" s="211">
        <f>ROUND(I202*H202,1)</f>
        <v>0</v>
      </c>
      <c r="K202" s="209" t="s">
        <v>142</v>
      </c>
      <c r="L202" s="46"/>
      <c r="M202" s="213" t="s">
        <v>19</v>
      </c>
      <c r="N202" s="214" t="s">
        <v>45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471</v>
      </c>
      <c r="AT202" s="217" t="s">
        <v>138</v>
      </c>
      <c r="AU202" s="217" t="s">
        <v>81</v>
      </c>
      <c r="AY202" s="19" t="s">
        <v>137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81</v>
      </c>
      <c r="BK202" s="218">
        <f>ROUND(I202*H202,1)</f>
        <v>0</v>
      </c>
      <c r="BL202" s="19" t="s">
        <v>471</v>
      </c>
      <c r="BM202" s="217" t="s">
        <v>601</v>
      </c>
    </row>
    <row r="203" s="2" customFormat="1">
      <c r="A203" s="40"/>
      <c r="B203" s="41"/>
      <c r="C203" s="42"/>
      <c r="D203" s="221" t="s">
        <v>175</v>
      </c>
      <c r="E203" s="42"/>
      <c r="F203" s="242" t="s">
        <v>513</v>
      </c>
      <c r="G203" s="42"/>
      <c r="H203" s="42"/>
      <c r="I203" s="243"/>
      <c r="J203" s="42"/>
      <c r="K203" s="42"/>
      <c r="L203" s="46"/>
      <c r="M203" s="244"/>
      <c r="N203" s="24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175</v>
      </c>
      <c r="AU203" s="19" t="s">
        <v>81</v>
      </c>
    </row>
    <row r="204" s="2" customFormat="1" ht="14.4" customHeight="1">
      <c r="A204" s="40"/>
      <c r="B204" s="41"/>
      <c r="C204" s="207" t="s">
        <v>319</v>
      </c>
      <c r="D204" s="207" t="s">
        <v>138</v>
      </c>
      <c r="E204" s="208" t="s">
        <v>482</v>
      </c>
      <c r="F204" s="209" t="s">
        <v>483</v>
      </c>
      <c r="G204" s="210" t="s">
        <v>470</v>
      </c>
      <c r="H204" s="211">
        <v>1</v>
      </c>
      <c r="I204" s="212"/>
      <c r="J204" s="211">
        <f>ROUND(I204*H204,1)</f>
        <v>0</v>
      </c>
      <c r="K204" s="209" t="s">
        <v>142</v>
      </c>
      <c r="L204" s="46"/>
      <c r="M204" s="213" t="s">
        <v>19</v>
      </c>
      <c r="N204" s="214" t="s">
        <v>45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471</v>
      </c>
      <c r="AT204" s="217" t="s">
        <v>138</v>
      </c>
      <c r="AU204" s="217" t="s">
        <v>81</v>
      </c>
      <c r="AY204" s="19" t="s">
        <v>137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ROUND(I204*H204,1)</f>
        <v>0</v>
      </c>
      <c r="BL204" s="19" t="s">
        <v>471</v>
      </c>
      <c r="BM204" s="217" t="s">
        <v>602</v>
      </c>
    </row>
    <row r="205" s="2" customFormat="1">
      <c r="A205" s="40"/>
      <c r="B205" s="41"/>
      <c r="C205" s="42"/>
      <c r="D205" s="221" t="s">
        <v>175</v>
      </c>
      <c r="E205" s="42"/>
      <c r="F205" s="242" t="s">
        <v>485</v>
      </c>
      <c r="G205" s="42"/>
      <c r="H205" s="42"/>
      <c r="I205" s="243"/>
      <c r="J205" s="42"/>
      <c r="K205" s="42"/>
      <c r="L205" s="46"/>
      <c r="M205" s="244"/>
      <c r="N205" s="24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175</v>
      </c>
      <c r="AU205" s="19" t="s">
        <v>81</v>
      </c>
    </row>
    <row r="206" s="2" customFormat="1" ht="14.4" customHeight="1">
      <c r="A206" s="40"/>
      <c r="B206" s="41"/>
      <c r="C206" s="207" t="s">
        <v>326</v>
      </c>
      <c r="D206" s="207" t="s">
        <v>138</v>
      </c>
      <c r="E206" s="208" t="s">
        <v>501</v>
      </c>
      <c r="F206" s="209" t="s">
        <v>502</v>
      </c>
      <c r="G206" s="210" t="s">
        <v>470</v>
      </c>
      <c r="H206" s="211">
        <v>1</v>
      </c>
      <c r="I206" s="212"/>
      <c r="J206" s="211">
        <f>ROUND(I206*H206,1)</f>
        <v>0</v>
      </c>
      <c r="K206" s="209" t="s">
        <v>142</v>
      </c>
      <c r="L206" s="46"/>
      <c r="M206" s="213" t="s">
        <v>19</v>
      </c>
      <c r="N206" s="214" t="s">
        <v>45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471</v>
      </c>
      <c r="AT206" s="217" t="s">
        <v>138</v>
      </c>
      <c r="AU206" s="217" t="s">
        <v>81</v>
      </c>
      <c r="AY206" s="19" t="s">
        <v>137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ROUND(I206*H206,1)</f>
        <v>0</v>
      </c>
      <c r="BL206" s="19" t="s">
        <v>471</v>
      </c>
      <c r="BM206" s="217" t="s">
        <v>603</v>
      </c>
    </row>
    <row r="207" s="2" customFormat="1" ht="14.4" customHeight="1">
      <c r="A207" s="40"/>
      <c r="B207" s="41"/>
      <c r="C207" s="207" t="s">
        <v>331</v>
      </c>
      <c r="D207" s="207" t="s">
        <v>138</v>
      </c>
      <c r="E207" s="208" t="s">
        <v>515</v>
      </c>
      <c r="F207" s="209" t="s">
        <v>516</v>
      </c>
      <c r="G207" s="210" t="s">
        <v>517</v>
      </c>
      <c r="H207" s="211">
        <v>1</v>
      </c>
      <c r="I207" s="212"/>
      <c r="J207" s="211">
        <f>ROUND(I207*H207,1)</f>
        <v>0</v>
      </c>
      <c r="K207" s="209" t="s">
        <v>142</v>
      </c>
      <c r="L207" s="46"/>
      <c r="M207" s="213" t="s">
        <v>19</v>
      </c>
      <c r="N207" s="214" t="s">
        <v>45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471</v>
      </c>
      <c r="AT207" s="217" t="s">
        <v>138</v>
      </c>
      <c r="AU207" s="217" t="s">
        <v>81</v>
      </c>
      <c r="AY207" s="19" t="s">
        <v>137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81</v>
      </c>
      <c r="BK207" s="218">
        <f>ROUND(I207*H207,1)</f>
        <v>0</v>
      </c>
      <c r="BL207" s="19" t="s">
        <v>471</v>
      </c>
      <c r="BM207" s="217" t="s">
        <v>604</v>
      </c>
    </row>
    <row r="208" s="2" customFormat="1" ht="14.4" customHeight="1">
      <c r="A208" s="40"/>
      <c r="B208" s="41"/>
      <c r="C208" s="207" t="s">
        <v>336</v>
      </c>
      <c r="D208" s="207" t="s">
        <v>138</v>
      </c>
      <c r="E208" s="208" t="s">
        <v>487</v>
      </c>
      <c r="F208" s="209" t="s">
        <v>488</v>
      </c>
      <c r="G208" s="210" t="s">
        <v>470</v>
      </c>
      <c r="H208" s="211">
        <v>1</v>
      </c>
      <c r="I208" s="212"/>
      <c r="J208" s="211">
        <f>ROUND(I208*H208,1)</f>
        <v>0</v>
      </c>
      <c r="K208" s="209" t="s">
        <v>142</v>
      </c>
      <c r="L208" s="46"/>
      <c r="M208" s="213" t="s">
        <v>19</v>
      </c>
      <c r="N208" s="214" t="s">
        <v>45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471</v>
      </c>
      <c r="AT208" s="217" t="s">
        <v>138</v>
      </c>
      <c r="AU208" s="217" t="s">
        <v>81</v>
      </c>
      <c r="AY208" s="19" t="s">
        <v>137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ROUND(I208*H208,1)</f>
        <v>0</v>
      </c>
      <c r="BL208" s="19" t="s">
        <v>471</v>
      </c>
      <c r="BM208" s="217" t="s">
        <v>605</v>
      </c>
    </row>
    <row r="209" s="2" customFormat="1">
      <c r="A209" s="40"/>
      <c r="B209" s="41"/>
      <c r="C209" s="42"/>
      <c r="D209" s="221" t="s">
        <v>175</v>
      </c>
      <c r="E209" s="42"/>
      <c r="F209" s="242" t="s">
        <v>490</v>
      </c>
      <c r="G209" s="42"/>
      <c r="H209" s="42"/>
      <c r="I209" s="243"/>
      <c r="J209" s="42"/>
      <c r="K209" s="42"/>
      <c r="L209" s="46"/>
      <c r="M209" s="244"/>
      <c r="N209" s="24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175</v>
      </c>
      <c r="AU209" s="19" t="s">
        <v>81</v>
      </c>
    </row>
    <row r="210" s="2" customFormat="1" ht="14.4" customHeight="1">
      <c r="A210" s="40"/>
      <c r="B210" s="41"/>
      <c r="C210" s="207" t="s">
        <v>341</v>
      </c>
      <c r="D210" s="207" t="s">
        <v>138</v>
      </c>
      <c r="E210" s="208" t="s">
        <v>520</v>
      </c>
      <c r="F210" s="209" t="s">
        <v>521</v>
      </c>
      <c r="G210" s="210" t="s">
        <v>470</v>
      </c>
      <c r="H210" s="211">
        <v>1</v>
      </c>
      <c r="I210" s="212"/>
      <c r="J210" s="211">
        <f>ROUND(I210*H210,1)</f>
        <v>0</v>
      </c>
      <c r="K210" s="209" t="s">
        <v>142</v>
      </c>
      <c r="L210" s="46"/>
      <c r="M210" s="213" t="s">
        <v>19</v>
      </c>
      <c r="N210" s="214" t="s">
        <v>45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471</v>
      </c>
      <c r="AT210" s="217" t="s">
        <v>138</v>
      </c>
      <c r="AU210" s="217" t="s">
        <v>81</v>
      </c>
      <c r="AY210" s="19" t="s">
        <v>137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81</v>
      </c>
      <c r="BK210" s="218">
        <f>ROUND(I210*H210,1)</f>
        <v>0</v>
      </c>
      <c r="BL210" s="19" t="s">
        <v>471</v>
      </c>
      <c r="BM210" s="217" t="s">
        <v>606</v>
      </c>
    </row>
    <row r="211" s="2" customFormat="1">
      <c r="A211" s="40"/>
      <c r="B211" s="41"/>
      <c r="C211" s="42"/>
      <c r="D211" s="221" t="s">
        <v>175</v>
      </c>
      <c r="E211" s="42"/>
      <c r="F211" s="242" t="s">
        <v>523</v>
      </c>
      <c r="G211" s="42"/>
      <c r="H211" s="42"/>
      <c r="I211" s="243"/>
      <c r="J211" s="42"/>
      <c r="K211" s="42"/>
      <c r="L211" s="46"/>
      <c r="M211" s="244"/>
      <c r="N211" s="24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175</v>
      </c>
      <c r="AU211" s="19" t="s">
        <v>81</v>
      </c>
    </row>
    <row r="212" s="2" customFormat="1" ht="14.4" customHeight="1">
      <c r="A212" s="40"/>
      <c r="B212" s="41"/>
      <c r="C212" s="207" t="s">
        <v>351</v>
      </c>
      <c r="D212" s="207" t="s">
        <v>138</v>
      </c>
      <c r="E212" s="208" t="s">
        <v>492</v>
      </c>
      <c r="F212" s="209" t="s">
        <v>493</v>
      </c>
      <c r="G212" s="210" t="s">
        <v>470</v>
      </c>
      <c r="H212" s="211">
        <v>1</v>
      </c>
      <c r="I212" s="212"/>
      <c r="J212" s="211">
        <f>ROUND(I212*H212,1)</f>
        <v>0</v>
      </c>
      <c r="K212" s="209" t="s">
        <v>142</v>
      </c>
      <c r="L212" s="46"/>
      <c r="M212" s="213" t="s">
        <v>19</v>
      </c>
      <c r="N212" s="214" t="s">
        <v>45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471</v>
      </c>
      <c r="AT212" s="217" t="s">
        <v>138</v>
      </c>
      <c r="AU212" s="217" t="s">
        <v>81</v>
      </c>
      <c r="AY212" s="19" t="s">
        <v>137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81</v>
      </c>
      <c r="BK212" s="218">
        <f>ROUND(I212*H212,1)</f>
        <v>0</v>
      </c>
      <c r="BL212" s="19" t="s">
        <v>471</v>
      </c>
      <c r="BM212" s="217" t="s">
        <v>607</v>
      </c>
    </row>
    <row r="213" s="2" customFormat="1" ht="14.4" customHeight="1">
      <c r="A213" s="40"/>
      <c r="B213" s="41"/>
      <c r="C213" s="207" t="s">
        <v>356</v>
      </c>
      <c r="D213" s="207" t="s">
        <v>138</v>
      </c>
      <c r="E213" s="208" t="s">
        <v>525</v>
      </c>
      <c r="F213" s="209" t="s">
        <v>526</v>
      </c>
      <c r="G213" s="210" t="s">
        <v>470</v>
      </c>
      <c r="H213" s="211">
        <v>1</v>
      </c>
      <c r="I213" s="212"/>
      <c r="J213" s="211">
        <f>ROUND(I213*H213,1)</f>
        <v>0</v>
      </c>
      <c r="K213" s="209" t="s">
        <v>142</v>
      </c>
      <c r="L213" s="46"/>
      <c r="M213" s="213" t="s">
        <v>19</v>
      </c>
      <c r="N213" s="214" t="s">
        <v>45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471</v>
      </c>
      <c r="AT213" s="217" t="s">
        <v>138</v>
      </c>
      <c r="AU213" s="217" t="s">
        <v>81</v>
      </c>
      <c r="AY213" s="19" t="s">
        <v>137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81</v>
      </c>
      <c r="BK213" s="218">
        <f>ROUND(I213*H213,1)</f>
        <v>0</v>
      </c>
      <c r="BL213" s="19" t="s">
        <v>471</v>
      </c>
      <c r="BM213" s="217" t="s">
        <v>608</v>
      </c>
    </row>
    <row r="214" s="2" customFormat="1" ht="14.4" customHeight="1">
      <c r="A214" s="40"/>
      <c r="B214" s="41"/>
      <c r="C214" s="207" t="s">
        <v>365</v>
      </c>
      <c r="D214" s="207" t="s">
        <v>138</v>
      </c>
      <c r="E214" s="208" t="s">
        <v>496</v>
      </c>
      <c r="F214" s="209" t="s">
        <v>497</v>
      </c>
      <c r="G214" s="210" t="s">
        <v>470</v>
      </c>
      <c r="H214" s="211">
        <v>1</v>
      </c>
      <c r="I214" s="212"/>
      <c r="J214" s="211">
        <f>ROUND(I214*H214,1)</f>
        <v>0</v>
      </c>
      <c r="K214" s="209" t="s">
        <v>19</v>
      </c>
      <c r="L214" s="46"/>
      <c r="M214" s="213" t="s">
        <v>19</v>
      </c>
      <c r="N214" s="214" t="s">
        <v>45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143</v>
      </c>
      <c r="AT214" s="217" t="s">
        <v>138</v>
      </c>
      <c r="AU214" s="217" t="s">
        <v>81</v>
      </c>
      <c r="AY214" s="19" t="s">
        <v>137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81</v>
      </c>
      <c r="BK214" s="218">
        <f>ROUND(I214*H214,1)</f>
        <v>0</v>
      </c>
      <c r="BL214" s="19" t="s">
        <v>143</v>
      </c>
      <c r="BM214" s="217" t="s">
        <v>609</v>
      </c>
    </row>
    <row r="215" s="2" customFormat="1">
      <c r="A215" s="40"/>
      <c r="B215" s="41"/>
      <c r="C215" s="42"/>
      <c r="D215" s="221" t="s">
        <v>175</v>
      </c>
      <c r="E215" s="42"/>
      <c r="F215" s="242" t="s">
        <v>499</v>
      </c>
      <c r="G215" s="42"/>
      <c r="H215" s="42"/>
      <c r="I215" s="243"/>
      <c r="J215" s="42"/>
      <c r="K215" s="42"/>
      <c r="L215" s="46"/>
      <c r="M215" s="244"/>
      <c r="N215" s="24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175</v>
      </c>
      <c r="AU215" s="19" t="s">
        <v>81</v>
      </c>
    </row>
    <row r="216" s="2" customFormat="1" ht="14.4" customHeight="1">
      <c r="A216" s="40"/>
      <c r="B216" s="41"/>
      <c r="C216" s="207" t="s">
        <v>371</v>
      </c>
      <c r="D216" s="207" t="s">
        <v>138</v>
      </c>
      <c r="E216" s="208" t="s">
        <v>505</v>
      </c>
      <c r="F216" s="209" t="s">
        <v>506</v>
      </c>
      <c r="G216" s="210" t="s">
        <v>470</v>
      </c>
      <c r="H216" s="211">
        <v>1</v>
      </c>
      <c r="I216" s="212"/>
      <c r="J216" s="211">
        <f>ROUND(I216*H216,1)</f>
        <v>0</v>
      </c>
      <c r="K216" s="209" t="s">
        <v>19</v>
      </c>
      <c r="L216" s="46"/>
      <c r="M216" s="213" t="s">
        <v>19</v>
      </c>
      <c r="N216" s="214" t="s">
        <v>45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143</v>
      </c>
      <c r="AT216" s="217" t="s">
        <v>138</v>
      </c>
      <c r="AU216" s="217" t="s">
        <v>81</v>
      </c>
      <c r="AY216" s="19" t="s">
        <v>137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81</v>
      </c>
      <c r="BK216" s="218">
        <f>ROUND(I216*H216,1)</f>
        <v>0</v>
      </c>
      <c r="BL216" s="19" t="s">
        <v>143</v>
      </c>
      <c r="BM216" s="217" t="s">
        <v>610</v>
      </c>
    </row>
    <row r="217" s="2" customFormat="1">
      <c r="A217" s="40"/>
      <c r="B217" s="41"/>
      <c r="C217" s="42"/>
      <c r="D217" s="221" t="s">
        <v>175</v>
      </c>
      <c r="E217" s="42"/>
      <c r="F217" s="242" t="s">
        <v>508</v>
      </c>
      <c r="G217" s="42"/>
      <c r="H217" s="42"/>
      <c r="I217" s="243"/>
      <c r="J217" s="42"/>
      <c r="K217" s="42"/>
      <c r="L217" s="46"/>
      <c r="M217" s="244"/>
      <c r="N217" s="24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175</v>
      </c>
      <c r="AU217" s="19" t="s">
        <v>81</v>
      </c>
    </row>
    <row r="218" s="2" customFormat="1" ht="14.4" customHeight="1">
      <c r="A218" s="40"/>
      <c r="B218" s="41"/>
      <c r="C218" s="207" t="s">
        <v>375</v>
      </c>
      <c r="D218" s="207" t="s">
        <v>138</v>
      </c>
      <c r="E218" s="208" t="s">
        <v>468</v>
      </c>
      <c r="F218" s="209" t="s">
        <v>469</v>
      </c>
      <c r="G218" s="210" t="s">
        <v>470</v>
      </c>
      <c r="H218" s="211">
        <v>1</v>
      </c>
      <c r="I218" s="212"/>
      <c r="J218" s="211">
        <f>ROUND(I218*H218,1)</f>
        <v>0</v>
      </c>
      <c r="K218" s="209" t="s">
        <v>142</v>
      </c>
      <c r="L218" s="46"/>
      <c r="M218" s="213" t="s">
        <v>19</v>
      </c>
      <c r="N218" s="214" t="s">
        <v>45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471</v>
      </c>
      <c r="AT218" s="217" t="s">
        <v>138</v>
      </c>
      <c r="AU218" s="217" t="s">
        <v>81</v>
      </c>
      <c r="AY218" s="19" t="s">
        <v>137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81</v>
      </c>
      <c r="BK218" s="218">
        <f>ROUND(I218*H218,1)</f>
        <v>0</v>
      </c>
      <c r="BL218" s="19" t="s">
        <v>471</v>
      </c>
      <c r="BM218" s="217" t="s">
        <v>611</v>
      </c>
    </row>
    <row r="219" s="2" customFormat="1" ht="14.4" customHeight="1">
      <c r="A219" s="40"/>
      <c r="B219" s="41"/>
      <c r="C219" s="207" t="s">
        <v>381</v>
      </c>
      <c r="D219" s="207" t="s">
        <v>138</v>
      </c>
      <c r="E219" s="208" t="s">
        <v>474</v>
      </c>
      <c r="F219" s="209" t="s">
        <v>475</v>
      </c>
      <c r="G219" s="210" t="s">
        <v>470</v>
      </c>
      <c r="H219" s="211">
        <v>1</v>
      </c>
      <c r="I219" s="212"/>
      <c r="J219" s="211">
        <f>ROUND(I219*H219,1)</f>
        <v>0</v>
      </c>
      <c r="K219" s="209" t="s">
        <v>142</v>
      </c>
      <c r="L219" s="46"/>
      <c r="M219" s="280" t="s">
        <v>19</v>
      </c>
      <c r="N219" s="281" t="s">
        <v>45</v>
      </c>
      <c r="O219" s="278"/>
      <c r="P219" s="282">
        <f>O219*H219</f>
        <v>0</v>
      </c>
      <c r="Q219" s="282">
        <v>0</v>
      </c>
      <c r="R219" s="282">
        <f>Q219*H219</f>
        <v>0</v>
      </c>
      <c r="S219" s="282">
        <v>0</v>
      </c>
      <c r="T219" s="28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471</v>
      </c>
      <c r="AT219" s="217" t="s">
        <v>138</v>
      </c>
      <c r="AU219" s="217" t="s">
        <v>81</v>
      </c>
      <c r="AY219" s="19" t="s">
        <v>137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81</v>
      </c>
      <c r="BK219" s="218">
        <f>ROUND(I219*H219,1)</f>
        <v>0</v>
      </c>
      <c r="BL219" s="19" t="s">
        <v>471</v>
      </c>
      <c r="BM219" s="217" t="s">
        <v>612</v>
      </c>
    </row>
    <row r="220" s="2" customFormat="1" ht="6.96" customHeight="1">
      <c r="A220" s="40"/>
      <c r="B220" s="61"/>
      <c r="C220" s="62"/>
      <c r="D220" s="62"/>
      <c r="E220" s="62"/>
      <c r="F220" s="62"/>
      <c r="G220" s="62"/>
      <c r="H220" s="62"/>
      <c r="I220" s="62"/>
      <c r="J220" s="62"/>
      <c r="K220" s="62"/>
      <c r="L220" s="46"/>
      <c r="M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</row>
  </sheetData>
  <sheetProtection sheet="1" autoFilter="0" formatColumns="0" formatRows="0" objects="1" scenarios="1" spinCount="100000" saltValue="StSmw2BFgaNPq0ALStrVKEPxOyXSYhNxLHY2Y3fRet/HR0is7Vc+TiwyfjlsBqlqPflc5w9gTHNL/AhqweKuVw==" hashValue="pRvs3Cbh7gIwP3tgVEKcesrZJ+ZO2LZBmV75hvGOutu/Vrw6jD93RsyEb64fRmhTuAloosncyQ08helXDpL6dw==" algorithmName="SHA-512" password="CC35"/>
  <autoFilter ref="C89:K2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108</v>
      </c>
      <c r="L4" s="22"/>
      <c r="M4" s="14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C3,C6,C11,C36, Čenkov u Malšic</v>
      </c>
      <c r="F7" s="144"/>
      <c r="G7" s="144"/>
      <c r="H7" s="144"/>
      <c r="L7" s="22"/>
    </row>
    <row r="8" s="1" customFormat="1" ht="12" customHeight="1">
      <c r="B8" s="22"/>
      <c r="D8" s="144" t="s">
        <v>109</v>
      </c>
      <c r="L8" s="22"/>
    </row>
    <row r="9" s="2" customFormat="1" ht="16.5" customHeight="1">
      <c r="A9" s="40"/>
      <c r="B9" s="46"/>
      <c r="C9" s="40"/>
      <c r="D9" s="40"/>
      <c r="E9" s="145" t="s">
        <v>613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614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31. 3. 2021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31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27</v>
      </c>
      <c r="J23" s="135" t="s">
        <v>33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26</v>
      </c>
      <c r="J25" s="135" t="s">
        <v>36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ROUND(J91, 1)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ROUND((SUM(BE91:BE267)),  1)</f>
        <v>0</v>
      </c>
      <c r="G35" s="40"/>
      <c r="H35" s="40"/>
      <c r="I35" s="159">
        <v>0.20999999999999999</v>
      </c>
      <c r="J35" s="158">
        <f>ROUND(((SUM(BE91:BE267))*I35),  1)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ROUND((SUM(BF91:BF267)),  1)</f>
        <v>0</v>
      </c>
      <c r="G36" s="40"/>
      <c r="H36" s="40"/>
      <c r="I36" s="159">
        <v>0.14999999999999999</v>
      </c>
      <c r="J36" s="158">
        <f>ROUND(((SUM(BF91:BF267))*I36),  1)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ROUND((SUM(BG91:BG267)),  1)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ROUND((SUM(BH91:BH267)),  1)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ROUND((SUM(BI91:BI267)),  1)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C3,C6,C11,C36, Čenkov u Malšic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613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C6 - CESTA C6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31. 3. 2021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>Ging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Lacko Ondřej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118</v>
      </c>
      <c r="E65" s="179"/>
      <c r="F65" s="179"/>
      <c r="G65" s="179"/>
      <c r="H65" s="179"/>
      <c r="I65" s="179"/>
      <c r="J65" s="180">
        <f>J150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119</v>
      </c>
      <c r="E66" s="179"/>
      <c r="F66" s="179"/>
      <c r="G66" s="179"/>
      <c r="H66" s="179"/>
      <c r="I66" s="179"/>
      <c r="J66" s="180">
        <f>J173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120</v>
      </c>
      <c r="E67" s="179"/>
      <c r="F67" s="179"/>
      <c r="G67" s="179"/>
      <c r="H67" s="179"/>
      <c r="I67" s="179"/>
      <c r="J67" s="180">
        <f>J233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121</v>
      </c>
      <c r="E68" s="179"/>
      <c r="F68" s="179"/>
      <c r="G68" s="179"/>
      <c r="H68" s="179"/>
      <c r="I68" s="179"/>
      <c r="J68" s="180">
        <f>J243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122</v>
      </c>
      <c r="E69" s="179"/>
      <c r="F69" s="179"/>
      <c r="G69" s="179"/>
      <c r="H69" s="179"/>
      <c r="I69" s="179"/>
      <c r="J69" s="180">
        <f>J246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123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Polní cesta C3,C6,C11,C36, Čenkov u Malšic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109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613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111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C6 - CESTA C6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 xml:space="preserve"> </v>
      </c>
      <c r="G85" s="42"/>
      <c r="H85" s="42"/>
      <c r="I85" s="34" t="s">
        <v>23</v>
      </c>
      <c r="J85" s="74" t="str">
        <f>IF(J14="","",J14)</f>
        <v>31. 3. 2021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 xml:space="preserve"> </v>
      </c>
      <c r="G87" s="42"/>
      <c r="H87" s="42"/>
      <c r="I87" s="34" t="s">
        <v>30</v>
      </c>
      <c r="J87" s="38" t="str">
        <f>E23</f>
        <v>Ging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28</v>
      </c>
      <c r="D88" s="42"/>
      <c r="E88" s="42"/>
      <c r="F88" s="29" t="str">
        <f>IF(E20="","",E20)</f>
        <v>Vyplň údaj</v>
      </c>
      <c r="G88" s="42"/>
      <c r="H88" s="42"/>
      <c r="I88" s="34" t="s">
        <v>35</v>
      </c>
      <c r="J88" s="38" t="str">
        <f>E26</f>
        <v>Lacko Ondřej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0" customFormat="1" ht="29.28" customHeight="1">
      <c r="A90" s="182"/>
      <c r="B90" s="183"/>
      <c r="C90" s="184" t="s">
        <v>124</v>
      </c>
      <c r="D90" s="185" t="s">
        <v>59</v>
      </c>
      <c r="E90" s="185" t="s">
        <v>55</v>
      </c>
      <c r="F90" s="185" t="s">
        <v>56</v>
      </c>
      <c r="G90" s="185" t="s">
        <v>125</v>
      </c>
      <c r="H90" s="185" t="s">
        <v>126</v>
      </c>
      <c r="I90" s="185" t="s">
        <v>127</v>
      </c>
      <c r="J90" s="185" t="s">
        <v>115</v>
      </c>
      <c r="K90" s="186" t="s">
        <v>128</v>
      </c>
      <c r="L90" s="187"/>
      <c r="M90" s="94" t="s">
        <v>19</v>
      </c>
      <c r="N90" s="95" t="s">
        <v>44</v>
      </c>
      <c r="O90" s="95" t="s">
        <v>129</v>
      </c>
      <c r="P90" s="95" t="s">
        <v>130</v>
      </c>
      <c r="Q90" s="95" t="s">
        <v>131</v>
      </c>
      <c r="R90" s="95" t="s">
        <v>132</v>
      </c>
      <c r="S90" s="95" t="s">
        <v>133</v>
      </c>
      <c r="T90" s="96" t="s">
        <v>134</v>
      </c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2"/>
    </row>
    <row r="91" s="2" customFormat="1" ht="22.8" customHeight="1">
      <c r="A91" s="40"/>
      <c r="B91" s="41"/>
      <c r="C91" s="101" t="s">
        <v>135</v>
      </c>
      <c r="D91" s="42"/>
      <c r="E91" s="42"/>
      <c r="F91" s="42"/>
      <c r="G91" s="42"/>
      <c r="H91" s="42"/>
      <c r="I91" s="42"/>
      <c r="J91" s="188">
        <f>BK91</f>
        <v>0</v>
      </c>
      <c r="K91" s="42"/>
      <c r="L91" s="46"/>
      <c r="M91" s="97"/>
      <c r="N91" s="189"/>
      <c r="O91" s="98"/>
      <c r="P91" s="190">
        <f>P92+P150+P173+P233+P243+P246</f>
        <v>0</v>
      </c>
      <c r="Q91" s="98"/>
      <c r="R91" s="190">
        <f>R92+R150+R173+R233+R243+R246</f>
        <v>5142.6751338999993</v>
      </c>
      <c r="S91" s="98"/>
      <c r="T91" s="191">
        <f>T92+T150+T173+T233+T243+T246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73</v>
      </c>
      <c r="AU91" s="19" t="s">
        <v>116</v>
      </c>
      <c r="BK91" s="192">
        <f>BK92+BK150+BK173+BK233+BK243+BK246</f>
        <v>0</v>
      </c>
    </row>
    <row r="92" s="11" customFormat="1" ht="25.92" customHeight="1">
      <c r="A92" s="11"/>
      <c r="B92" s="193"/>
      <c r="C92" s="194"/>
      <c r="D92" s="195" t="s">
        <v>73</v>
      </c>
      <c r="E92" s="196" t="s">
        <v>81</v>
      </c>
      <c r="F92" s="196" t="s">
        <v>136</v>
      </c>
      <c r="G92" s="194"/>
      <c r="H92" s="194"/>
      <c r="I92" s="197"/>
      <c r="J92" s="198">
        <f>BK92</f>
        <v>0</v>
      </c>
      <c r="K92" s="194"/>
      <c r="L92" s="199"/>
      <c r="M92" s="200"/>
      <c r="N92" s="201"/>
      <c r="O92" s="201"/>
      <c r="P92" s="202">
        <f>SUM(P93:P149)</f>
        <v>0</v>
      </c>
      <c r="Q92" s="201"/>
      <c r="R92" s="202">
        <f>SUM(R93:R149)</f>
        <v>120.0072</v>
      </c>
      <c r="S92" s="201"/>
      <c r="T92" s="203">
        <f>SUM(T93:T149)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4" t="s">
        <v>81</v>
      </c>
      <c r="AT92" s="205" t="s">
        <v>73</v>
      </c>
      <c r="AU92" s="205" t="s">
        <v>74</v>
      </c>
      <c r="AY92" s="204" t="s">
        <v>137</v>
      </c>
      <c r="BK92" s="206">
        <f>SUM(BK93:BK149)</f>
        <v>0</v>
      </c>
    </row>
    <row r="93" s="2" customFormat="1" ht="14.4" customHeight="1">
      <c r="A93" s="40"/>
      <c r="B93" s="41"/>
      <c r="C93" s="207" t="s">
        <v>81</v>
      </c>
      <c r="D93" s="207" t="s">
        <v>138</v>
      </c>
      <c r="E93" s="208" t="s">
        <v>148</v>
      </c>
      <c r="F93" s="209" t="s">
        <v>149</v>
      </c>
      <c r="G93" s="210" t="s">
        <v>150</v>
      </c>
      <c r="H93" s="211">
        <v>20</v>
      </c>
      <c r="I93" s="212"/>
      <c r="J93" s="211">
        <f>ROUND(I93*H93,1)</f>
        <v>0</v>
      </c>
      <c r="K93" s="209" t="s">
        <v>142</v>
      </c>
      <c r="L93" s="46"/>
      <c r="M93" s="213" t="s">
        <v>19</v>
      </c>
      <c r="N93" s="214" t="s">
        <v>45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143</v>
      </c>
      <c r="AT93" s="217" t="s">
        <v>138</v>
      </c>
      <c r="AU93" s="217" t="s">
        <v>81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ROUND(I93*H93,1)</f>
        <v>0</v>
      </c>
      <c r="BL93" s="19" t="s">
        <v>143</v>
      </c>
      <c r="BM93" s="217" t="s">
        <v>615</v>
      </c>
    </row>
    <row r="94" s="2" customFormat="1" ht="14.4" customHeight="1">
      <c r="A94" s="40"/>
      <c r="B94" s="41"/>
      <c r="C94" s="207" t="s">
        <v>83</v>
      </c>
      <c r="D94" s="207" t="s">
        <v>138</v>
      </c>
      <c r="E94" s="208" t="s">
        <v>153</v>
      </c>
      <c r="F94" s="209" t="s">
        <v>154</v>
      </c>
      <c r="G94" s="210" t="s">
        <v>150</v>
      </c>
      <c r="H94" s="211">
        <v>20</v>
      </c>
      <c r="I94" s="212"/>
      <c r="J94" s="211">
        <f>ROUND(I94*H94,1)</f>
        <v>0</v>
      </c>
      <c r="K94" s="209" t="s">
        <v>142</v>
      </c>
      <c r="L94" s="46"/>
      <c r="M94" s="213" t="s">
        <v>19</v>
      </c>
      <c r="N94" s="214" t="s">
        <v>45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143</v>
      </c>
      <c r="AT94" s="217" t="s">
        <v>138</v>
      </c>
      <c r="AU94" s="217" t="s">
        <v>81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ROUND(I94*H94,1)</f>
        <v>0</v>
      </c>
      <c r="BL94" s="19" t="s">
        <v>143</v>
      </c>
      <c r="BM94" s="217" t="s">
        <v>616</v>
      </c>
    </row>
    <row r="95" s="2" customFormat="1" ht="24.15" customHeight="1">
      <c r="A95" s="40"/>
      <c r="B95" s="41"/>
      <c r="C95" s="207" t="s">
        <v>152</v>
      </c>
      <c r="D95" s="207" t="s">
        <v>138</v>
      </c>
      <c r="E95" s="208" t="s">
        <v>160</v>
      </c>
      <c r="F95" s="209" t="s">
        <v>161</v>
      </c>
      <c r="G95" s="210" t="s">
        <v>150</v>
      </c>
      <c r="H95" s="211">
        <v>20</v>
      </c>
      <c r="I95" s="212"/>
      <c r="J95" s="211">
        <f>ROUND(I95*H95,1)</f>
        <v>0</v>
      </c>
      <c r="K95" s="209" t="s">
        <v>142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143</v>
      </c>
      <c r="AT95" s="217" t="s">
        <v>138</v>
      </c>
      <c r="AU95" s="217" t="s">
        <v>81</v>
      </c>
      <c r="AY95" s="19" t="s">
        <v>137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ROUND(I95*H95,1)</f>
        <v>0</v>
      </c>
      <c r="BL95" s="19" t="s">
        <v>143</v>
      </c>
      <c r="BM95" s="217" t="s">
        <v>617</v>
      </c>
    </row>
    <row r="96" s="2" customFormat="1" ht="24.15" customHeight="1">
      <c r="A96" s="40"/>
      <c r="B96" s="41"/>
      <c r="C96" s="207" t="s">
        <v>143</v>
      </c>
      <c r="D96" s="207" t="s">
        <v>138</v>
      </c>
      <c r="E96" s="208" t="s">
        <v>164</v>
      </c>
      <c r="F96" s="209" t="s">
        <v>165</v>
      </c>
      <c r="G96" s="210" t="s">
        <v>150</v>
      </c>
      <c r="H96" s="211">
        <v>20</v>
      </c>
      <c r="I96" s="212"/>
      <c r="J96" s="211">
        <f>ROUND(I96*H96,1)</f>
        <v>0</v>
      </c>
      <c r="K96" s="209" t="s">
        <v>142</v>
      </c>
      <c r="L96" s="46"/>
      <c r="M96" s="213" t="s">
        <v>19</v>
      </c>
      <c r="N96" s="214" t="s">
        <v>45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143</v>
      </c>
      <c r="AT96" s="217" t="s">
        <v>138</v>
      </c>
      <c r="AU96" s="217" t="s">
        <v>81</v>
      </c>
      <c r="AY96" s="19" t="s">
        <v>137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ROUND(I96*H96,1)</f>
        <v>0</v>
      </c>
      <c r="BL96" s="19" t="s">
        <v>143</v>
      </c>
      <c r="BM96" s="217" t="s">
        <v>618</v>
      </c>
    </row>
    <row r="97" s="2" customFormat="1" ht="24.15" customHeight="1">
      <c r="A97" s="40"/>
      <c r="B97" s="41"/>
      <c r="C97" s="207" t="s">
        <v>159</v>
      </c>
      <c r="D97" s="207" t="s">
        <v>138</v>
      </c>
      <c r="E97" s="208" t="s">
        <v>168</v>
      </c>
      <c r="F97" s="209" t="s">
        <v>169</v>
      </c>
      <c r="G97" s="210" t="s">
        <v>150</v>
      </c>
      <c r="H97" s="211">
        <v>20</v>
      </c>
      <c r="I97" s="212"/>
      <c r="J97" s="211">
        <f>ROUND(I97*H97,1)</f>
        <v>0</v>
      </c>
      <c r="K97" s="209" t="s">
        <v>142</v>
      </c>
      <c r="L97" s="46"/>
      <c r="M97" s="213" t="s">
        <v>19</v>
      </c>
      <c r="N97" s="214" t="s">
        <v>45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143</v>
      </c>
      <c r="AT97" s="217" t="s">
        <v>138</v>
      </c>
      <c r="AU97" s="217" t="s">
        <v>81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ROUND(I97*H97,1)</f>
        <v>0</v>
      </c>
      <c r="BL97" s="19" t="s">
        <v>143</v>
      </c>
      <c r="BM97" s="217" t="s">
        <v>619</v>
      </c>
    </row>
    <row r="98" s="2" customFormat="1" ht="24.15" customHeight="1">
      <c r="A98" s="40"/>
      <c r="B98" s="41"/>
      <c r="C98" s="207" t="s">
        <v>163</v>
      </c>
      <c r="D98" s="207" t="s">
        <v>138</v>
      </c>
      <c r="E98" s="208" t="s">
        <v>172</v>
      </c>
      <c r="F98" s="209" t="s">
        <v>173</v>
      </c>
      <c r="G98" s="210" t="s">
        <v>150</v>
      </c>
      <c r="H98" s="211">
        <v>40</v>
      </c>
      <c r="I98" s="212"/>
      <c r="J98" s="211">
        <f>ROUND(I98*H98,1)</f>
        <v>0</v>
      </c>
      <c r="K98" s="209" t="s">
        <v>142</v>
      </c>
      <c r="L98" s="46"/>
      <c r="M98" s="213" t="s">
        <v>19</v>
      </c>
      <c r="N98" s="214" t="s">
        <v>45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81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ROUND(I98*H98,1)</f>
        <v>0</v>
      </c>
      <c r="BL98" s="19" t="s">
        <v>143</v>
      </c>
      <c r="BM98" s="217" t="s">
        <v>620</v>
      </c>
    </row>
    <row r="99" s="2" customFormat="1">
      <c r="A99" s="40"/>
      <c r="B99" s="41"/>
      <c r="C99" s="42"/>
      <c r="D99" s="221" t="s">
        <v>175</v>
      </c>
      <c r="E99" s="42"/>
      <c r="F99" s="242" t="s">
        <v>176</v>
      </c>
      <c r="G99" s="42"/>
      <c r="H99" s="42"/>
      <c r="I99" s="243"/>
      <c r="J99" s="42"/>
      <c r="K99" s="42"/>
      <c r="L99" s="46"/>
      <c r="M99" s="244"/>
      <c r="N99" s="24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175</v>
      </c>
      <c r="AU99" s="19" t="s">
        <v>81</v>
      </c>
    </row>
    <row r="100" s="12" customFormat="1">
      <c r="A100" s="12"/>
      <c r="B100" s="219"/>
      <c r="C100" s="220"/>
      <c r="D100" s="221" t="s">
        <v>145</v>
      </c>
      <c r="E100" s="222" t="s">
        <v>19</v>
      </c>
      <c r="F100" s="223" t="s">
        <v>621</v>
      </c>
      <c r="G100" s="220"/>
      <c r="H100" s="224">
        <v>40</v>
      </c>
      <c r="I100" s="225"/>
      <c r="J100" s="220"/>
      <c r="K100" s="220"/>
      <c r="L100" s="226"/>
      <c r="M100" s="227"/>
      <c r="N100" s="228"/>
      <c r="O100" s="228"/>
      <c r="P100" s="228"/>
      <c r="Q100" s="228"/>
      <c r="R100" s="228"/>
      <c r="S100" s="228"/>
      <c r="T100" s="229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0" t="s">
        <v>145</v>
      </c>
      <c r="AU100" s="230" t="s">
        <v>81</v>
      </c>
      <c r="AV100" s="12" t="s">
        <v>83</v>
      </c>
      <c r="AW100" s="12" t="s">
        <v>34</v>
      </c>
      <c r="AX100" s="12" t="s">
        <v>81</v>
      </c>
      <c r="AY100" s="230" t="s">
        <v>137</v>
      </c>
    </row>
    <row r="101" s="2" customFormat="1" ht="14.4" customHeight="1">
      <c r="A101" s="40"/>
      <c r="B101" s="41"/>
      <c r="C101" s="207" t="s">
        <v>167</v>
      </c>
      <c r="D101" s="207" t="s">
        <v>138</v>
      </c>
      <c r="E101" s="208" t="s">
        <v>179</v>
      </c>
      <c r="F101" s="209" t="s">
        <v>180</v>
      </c>
      <c r="G101" s="210" t="s">
        <v>150</v>
      </c>
      <c r="H101" s="211">
        <v>20</v>
      </c>
      <c r="I101" s="212"/>
      <c r="J101" s="211">
        <f>ROUND(I101*H101,1)</f>
        <v>0</v>
      </c>
      <c r="K101" s="209" t="s">
        <v>142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0.00036000000000000002</v>
      </c>
      <c r="R101" s="215">
        <f>Q101*H101</f>
        <v>0.0072000000000000007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143</v>
      </c>
      <c r="AT101" s="217" t="s">
        <v>138</v>
      </c>
      <c r="AU101" s="217" t="s">
        <v>81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ROUND(I101*H101,1)</f>
        <v>0</v>
      </c>
      <c r="BL101" s="19" t="s">
        <v>143</v>
      </c>
      <c r="BM101" s="217" t="s">
        <v>622</v>
      </c>
    </row>
    <row r="102" s="2" customFormat="1">
      <c r="A102" s="40"/>
      <c r="B102" s="41"/>
      <c r="C102" s="42"/>
      <c r="D102" s="221" t="s">
        <v>175</v>
      </c>
      <c r="E102" s="42"/>
      <c r="F102" s="242" t="s">
        <v>186</v>
      </c>
      <c r="G102" s="42"/>
      <c r="H102" s="42"/>
      <c r="I102" s="243"/>
      <c r="J102" s="42"/>
      <c r="K102" s="42"/>
      <c r="L102" s="46"/>
      <c r="M102" s="244"/>
      <c r="N102" s="24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175</v>
      </c>
      <c r="AU102" s="19" t="s">
        <v>81</v>
      </c>
    </row>
    <row r="103" s="2" customFormat="1" ht="14.4" customHeight="1">
      <c r="A103" s="40"/>
      <c r="B103" s="41"/>
      <c r="C103" s="207" t="s">
        <v>171</v>
      </c>
      <c r="D103" s="207" t="s">
        <v>138</v>
      </c>
      <c r="E103" s="208" t="s">
        <v>623</v>
      </c>
      <c r="F103" s="209" t="s">
        <v>624</v>
      </c>
      <c r="G103" s="210" t="s">
        <v>141</v>
      </c>
      <c r="H103" s="211">
        <v>6000.3500000000004</v>
      </c>
      <c r="I103" s="212"/>
      <c r="J103" s="211">
        <f>ROUND(I103*H103,1)</f>
        <v>0</v>
      </c>
      <c r="K103" s="209" t="s">
        <v>142</v>
      </c>
      <c r="L103" s="46"/>
      <c r="M103" s="213" t="s">
        <v>19</v>
      </c>
      <c r="N103" s="214" t="s">
        <v>45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143</v>
      </c>
      <c r="AT103" s="217" t="s">
        <v>138</v>
      </c>
      <c r="AU103" s="217" t="s">
        <v>81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ROUND(I103*H103,1)</f>
        <v>0</v>
      </c>
      <c r="BL103" s="19" t="s">
        <v>143</v>
      </c>
      <c r="BM103" s="217" t="s">
        <v>625</v>
      </c>
    </row>
    <row r="104" s="12" customFormat="1">
      <c r="A104" s="12"/>
      <c r="B104" s="219"/>
      <c r="C104" s="220"/>
      <c r="D104" s="221" t="s">
        <v>145</v>
      </c>
      <c r="E104" s="222" t="s">
        <v>19</v>
      </c>
      <c r="F104" s="223" t="s">
        <v>626</v>
      </c>
      <c r="G104" s="220"/>
      <c r="H104" s="224">
        <v>6000.3500000000004</v>
      </c>
      <c r="I104" s="225"/>
      <c r="J104" s="220"/>
      <c r="K104" s="220"/>
      <c r="L104" s="226"/>
      <c r="M104" s="227"/>
      <c r="N104" s="228"/>
      <c r="O104" s="228"/>
      <c r="P104" s="228"/>
      <c r="Q104" s="228"/>
      <c r="R104" s="228"/>
      <c r="S104" s="228"/>
      <c r="T104" s="229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30" t="s">
        <v>145</v>
      </c>
      <c r="AU104" s="230" t="s">
        <v>81</v>
      </c>
      <c r="AV104" s="12" t="s">
        <v>83</v>
      </c>
      <c r="AW104" s="12" t="s">
        <v>34</v>
      </c>
      <c r="AX104" s="12" t="s">
        <v>81</v>
      </c>
      <c r="AY104" s="230" t="s">
        <v>137</v>
      </c>
    </row>
    <row r="105" s="2" customFormat="1" ht="24.15" customHeight="1">
      <c r="A105" s="40"/>
      <c r="B105" s="41"/>
      <c r="C105" s="207" t="s">
        <v>178</v>
      </c>
      <c r="D105" s="207" t="s">
        <v>138</v>
      </c>
      <c r="E105" s="208" t="s">
        <v>194</v>
      </c>
      <c r="F105" s="209" t="s">
        <v>195</v>
      </c>
      <c r="G105" s="210" t="s">
        <v>141</v>
      </c>
      <c r="H105" s="211">
        <v>6000.3500000000004</v>
      </c>
      <c r="I105" s="212"/>
      <c r="J105" s="211">
        <f>ROUND(I105*H105,1)</f>
        <v>0</v>
      </c>
      <c r="K105" s="209" t="s">
        <v>142</v>
      </c>
      <c r="L105" s="46"/>
      <c r="M105" s="213" t="s">
        <v>19</v>
      </c>
      <c r="N105" s="214" t="s">
        <v>45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143</v>
      </c>
      <c r="AT105" s="217" t="s">
        <v>138</v>
      </c>
      <c r="AU105" s="217" t="s">
        <v>81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ROUND(I105*H105,1)</f>
        <v>0</v>
      </c>
      <c r="BL105" s="19" t="s">
        <v>143</v>
      </c>
      <c r="BM105" s="217" t="s">
        <v>627</v>
      </c>
    </row>
    <row r="106" s="12" customFormat="1">
      <c r="A106" s="12"/>
      <c r="B106" s="219"/>
      <c r="C106" s="220"/>
      <c r="D106" s="221" t="s">
        <v>145</v>
      </c>
      <c r="E106" s="222" t="s">
        <v>19</v>
      </c>
      <c r="F106" s="223" t="s">
        <v>628</v>
      </c>
      <c r="G106" s="220"/>
      <c r="H106" s="224">
        <v>6000.3500000000004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0" t="s">
        <v>145</v>
      </c>
      <c r="AU106" s="230" t="s">
        <v>81</v>
      </c>
      <c r="AV106" s="12" t="s">
        <v>83</v>
      </c>
      <c r="AW106" s="12" t="s">
        <v>34</v>
      </c>
      <c r="AX106" s="12" t="s">
        <v>81</v>
      </c>
      <c r="AY106" s="230" t="s">
        <v>137</v>
      </c>
    </row>
    <row r="107" s="2" customFormat="1" ht="24.15" customHeight="1">
      <c r="A107" s="40"/>
      <c r="B107" s="41"/>
      <c r="C107" s="207" t="s">
        <v>182</v>
      </c>
      <c r="D107" s="207" t="s">
        <v>138</v>
      </c>
      <c r="E107" s="208" t="s">
        <v>212</v>
      </c>
      <c r="F107" s="209" t="s">
        <v>213</v>
      </c>
      <c r="G107" s="210" t="s">
        <v>201</v>
      </c>
      <c r="H107" s="211">
        <v>1939.3399999999999</v>
      </c>
      <c r="I107" s="212"/>
      <c r="J107" s="211">
        <f>ROUND(I107*H107,1)</f>
        <v>0</v>
      </c>
      <c r="K107" s="209" t="s">
        <v>142</v>
      </c>
      <c r="L107" s="46"/>
      <c r="M107" s="213" t="s">
        <v>19</v>
      </c>
      <c r="N107" s="214" t="s">
        <v>45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143</v>
      </c>
      <c r="AT107" s="217" t="s">
        <v>138</v>
      </c>
      <c r="AU107" s="217" t="s">
        <v>81</v>
      </c>
      <c r="AY107" s="19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ROUND(I107*H107,1)</f>
        <v>0</v>
      </c>
      <c r="BL107" s="19" t="s">
        <v>143</v>
      </c>
      <c r="BM107" s="217" t="s">
        <v>629</v>
      </c>
    </row>
    <row r="108" s="15" customFormat="1">
      <c r="A108" s="15"/>
      <c r="B108" s="257"/>
      <c r="C108" s="258"/>
      <c r="D108" s="221" t="s">
        <v>145</v>
      </c>
      <c r="E108" s="259" t="s">
        <v>19</v>
      </c>
      <c r="F108" s="260" t="s">
        <v>215</v>
      </c>
      <c r="G108" s="258"/>
      <c r="H108" s="259" t="s">
        <v>19</v>
      </c>
      <c r="I108" s="261"/>
      <c r="J108" s="258"/>
      <c r="K108" s="258"/>
      <c r="L108" s="262"/>
      <c r="M108" s="263"/>
      <c r="N108" s="264"/>
      <c r="O108" s="264"/>
      <c r="P108" s="264"/>
      <c r="Q108" s="264"/>
      <c r="R108" s="264"/>
      <c r="S108" s="264"/>
      <c r="T108" s="26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6" t="s">
        <v>145</v>
      </c>
      <c r="AU108" s="266" t="s">
        <v>81</v>
      </c>
      <c r="AV108" s="15" t="s">
        <v>81</v>
      </c>
      <c r="AW108" s="15" t="s">
        <v>34</v>
      </c>
      <c r="AX108" s="15" t="s">
        <v>74</v>
      </c>
      <c r="AY108" s="266" t="s">
        <v>137</v>
      </c>
    </row>
    <row r="109" s="12" customFormat="1">
      <c r="A109" s="12"/>
      <c r="B109" s="219"/>
      <c r="C109" s="220"/>
      <c r="D109" s="221" t="s">
        <v>145</v>
      </c>
      <c r="E109" s="222" t="s">
        <v>19</v>
      </c>
      <c r="F109" s="223" t="s">
        <v>630</v>
      </c>
      <c r="G109" s="220"/>
      <c r="H109" s="224">
        <v>1850.54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0" t="s">
        <v>145</v>
      </c>
      <c r="AU109" s="230" t="s">
        <v>81</v>
      </c>
      <c r="AV109" s="12" t="s">
        <v>83</v>
      </c>
      <c r="AW109" s="12" t="s">
        <v>34</v>
      </c>
      <c r="AX109" s="12" t="s">
        <v>74</v>
      </c>
      <c r="AY109" s="230" t="s">
        <v>137</v>
      </c>
    </row>
    <row r="110" s="15" customFormat="1">
      <c r="A110" s="15"/>
      <c r="B110" s="257"/>
      <c r="C110" s="258"/>
      <c r="D110" s="221" t="s">
        <v>145</v>
      </c>
      <c r="E110" s="259" t="s">
        <v>19</v>
      </c>
      <c r="F110" s="260" t="s">
        <v>229</v>
      </c>
      <c r="G110" s="258"/>
      <c r="H110" s="259" t="s">
        <v>19</v>
      </c>
      <c r="I110" s="261"/>
      <c r="J110" s="258"/>
      <c r="K110" s="258"/>
      <c r="L110" s="262"/>
      <c r="M110" s="263"/>
      <c r="N110" s="264"/>
      <c r="O110" s="264"/>
      <c r="P110" s="264"/>
      <c r="Q110" s="264"/>
      <c r="R110" s="264"/>
      <c r="S110" s="264"/>
      <c r="T110" s="26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6" t="s">
        <v>145</v>
      </c>
      <c r="AU110" s="266" t="s">
        <v>81</v>
      </c>
      <c r="AV110" s="15" t="s">
        <v>81</v>
      </c>
      <c r="AW110" s="15" t="s">
        <v>34</v>
      </c>
      <c r="AX110" s="15" t="s">
        <v>74</v>
      </c>
      <c r="AY110" s="266" t="s">
        <v>137</v>
      </c>
    </row>
    <row r="111" s="12" customFormat="1">
      <c r="A111" s="12"/>
      <c r="B111" s="219"/>
      <c r="C111" s="220"/>
      <c r="D111" s="221" t="s">
        <v>145</v>
      </c>
      <c r="E111" s="222" t="s">
        <v>19</v>
      </c>
      <c r="F111" s="223" t="s">
        <v>631</v>
      </c>
      <c r="G111" s="220"/>
      <c r="H111" s="224">
        <v>88.799999999999997</v>
      </c>
      <c r="I111" s="225"/>
      <c r="J111" s="220"/>
      <c r="K111" s="220"/>
      <c r="L111" s="226"/>
      <c r="M111" s="227"/>
      <c r="N111" s="228"/>
      <c r="O111" s="228"/>
      <c r="P111" s="228"/>
      <c r="Q111" s="228"/>
      <c r="R111" s="228"/>
      <c r="S111" s="228"/>
      <c r="T111" s="229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30" t="s">
        <v>145</v>
      </c>
      <c r="AU111" s="230" t="s">
        <v>81</v>
      </c>
      <c r="AV111" s="12" t="s">
        <v>83</v>
      </c>
      <c r="AW111" s="12" t="s">
        <v>34</v>
      </c>
      <c r="AX111" s="12" t="s">
        <v>74</v>
      </c>
      <c r="AY111" s="230" t="s">
        <v>137</v>
      </c>
    </row>
    <row r="112" s="13" customFormat="1">
      <c r="A112" s="13"/>
      <c r="B112" s="231"/>
      <c r="C112" s="232"/>
      <c r="D112" s="221" t="s">
        <v>145</v>
      </c>
      <c r="E112" s="233" t="s">
        <v>19</v>
      </c>
      <c r="F112" s="234" t="s">
        <v>147</v>
      </c>
      <c r="G112" s="232"/>
      <c r="H112" s="235">
        <v>1939.3399999999999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145</v>
      </c>
      <c r="AU112" s="241" t="s">
        <v>81</v>
      </c>
      <c r="AV112" s="13" t="s">
        <v>143</v>
      </c>
      <c r="AW112" s="13" t="s">
        <v>34</v>
      </c>
      <c r="AX112" s="13" t="s">
        <v>81</v>
      </c>
      <c r="AY112" s="241" t="s">
        <v>137</v>
      </c>
    </row>
    <row r="113" s="2" customFormat="1" ht="24.15" customHeight="1">
      <c r="A113" s="40"/>
      <c r="B113" s="41"/>
      <c r="C113" s="207" t="s">
        <v>187</v>
      </c>
      <c r="D113" s="207" t="s">
        <v>138</v>
      </c>
      <c r="E113" s="208" t="s">
        <v>199</v>
      </c>
      <c r="F113" s="209" t="s">
        <v>200</v>
      </c>
      <c r="G113" s="210" t="s">
        <v>201</v>
      </c>
      <c r="H113" s="211">
        <v>335.30000000000001</v>
      </c>
      <c r="I113" s="212"/>
      <c r="J113" s="211">
        <f>ROUND(I113*H113,1)</f>
        <v>0</v>
      </c>
      <c r="K113" s="209" t="s">
        <v>142</v>
      </c>
      <c r="L113" s="46"/>
      <c r="M113" s="213" t="s">
        <v>19</v>
      </c>
      <c r="N113" s="214" t="s">
        <v>45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143</v>
      </c>
      <c r="AT113" s="217" t="s">
        <v>138</v>
      </c>
      <c r="AU113" s="217" t="s">
        <v>81</v>
      </c>
      <c r="AY113" s="19" t="s">
        <v>137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ROUND(I113*H113,1)</f>
        <v>0</v>
      </c>
      <c r="BL113" s="19" t="s">
        <v>143</v>
      </c>
      <c r="BM113" s="217" t="s">
        <v>632</v>
      </c>
    </row>
    <row r="114" s="12" customFormat="1">
      <c r="A114" s="12"/>
      <c r="B114" s="219"/>
      <c r="C114" s="220"/>
      <c r="D114" s="221" t="s">
        <v>145</v>
      </c>
      <c r="E114" s="222" t="s">
        <v>19</v>
      </c>
      <c r="F114" s="223" t="s">
        <v>633</v>
      </c>
      <c r="G114" s="220"/>
      <c r="H114" s="224">
        <v>335.30000000000001</v>
      </c>
      <c r="I114" s="225"/>
      <c r="J114" s="220"/>
      <c r="K114" s="220"/>
      <c r="L114" s="226"/>
      <c r="M114" s="227"/>
      <c r="N114" s="228"/>
      <c r="O114" s="228"/>
      <c r="P114" s="228"/>
      <c r="Q114" s="228"/>
      <c r="R114" s="228"/>
      <c r="S114" s="228"/>
      <c r="T114" s="229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0" t="s">
        <v>145</v>
      </c>
      <c r="AU114" s="230" t="s">
        <v>81</v>
      </c>
      <c r="AV114" s="12" t="s">
        <v>83</v>
      </c>
      <c r="AW114" s="12" t="s">
        <v>34</v>
      </c>
      <c r="AX114" s="12" t="s">
        <v>81</v>
      </c>
      <c r="AY114" s="230" t="s">
        <v>137</v>
      </c>
    </row>
    <row r="115" s="2" customFormat="1" ht="24.15" customHeight="1">
      <c r="A115" s="40"/>
      <c r="B115" s="41"/>
      <c r="C115" s="207" t="s">
        <v>193</v>
      </c>
      <c r="D115" s="207" t="s">
        <v>138</v>
      </c>
      <c r="E115" s="208" t="s">
        <v>634</v>
      </c>
      <c r="F115" s="209" t="s">
        <v>635</v>
      </c>
      <c r="G115" s="210" t="s">
        <v>201</v>
      </c>
      <c r="H115" s="211">
        <v>60</v>
      </c>
      <c r="I115" s="212"/>
      <c r="J115" s="211">
        <f>ROUND(I115*H115,1)</f>
        <v>0</v>
      </c>
      <c r="K115" s="209" t="s">
        <v>142</v>
      </c>
      <c r="L115" s="46"/>
      <c r="M115" s="213" t="s">
        <v>19</v>
      </c>
      <c r="N115" s="214" t="s">
        <v>45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143</v>
      </c>
      <c r="AT115" s="217" t="s">
        <v>138</v>
      </c>
      <c r="AU115" s="217" t="s">
        <v>81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ROUND(I115*H115,1)</f>
        <v>0</v>
      </c>
      <c r="BL115" s="19" t="s">
        <v>143</v>
      </c>
      <c r="BM115" s="217" t="s">
        <v>636</v>
      </c>
    </row>
    <row r="116" s="12" customFormat="1">
      <c r="A116" s="12"/>
      <c r="B116" s="219"/>
      <c r="C116" s="220"/>
      <c r="D116" s="221" t="s">
        <v>145</v>
      </c>
      <c r="E116" s="222" t="s">
        <v>19</v>
      </c>
      <c r="F116" s="223" t="s">
        <v>637</v>
      </c>
      <c r="G116" s="220"/>
      <c r="H116" s="224">
        <v>60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30" t="s">
        <v>145</v>
      </c>
      <c r="AU116" s="230" t="s">
        <v>81</v>
      </c>
      <c r="AV116" s="12" t="s">
        <v>83</v>
      </c>
      <c r="AW116" s="12" t="s">
        <v>34</v>
      </c>
      <c r="AX116" s="12" t="s">
        <v>81</v>
      </c>
      <c r="AY116" s="230" t="s">
        <v>137</v>
      </c>
    </row>
    <row r="117" s="2" customFormat="1" ht="24.15" customHeight="1">
      <c r="A117" s="40"/>
      <c r="B117" s="41"/>
      <c r="C117" s="207" t="s">
        <v>198</v>
      </c>
      <c r="D117" s="207" t="s">
        <v>138</v>
      </c>
      <c r="E117" s="208" t="s">
        <v>638</v>
      </c>
      <c r="F117" s="209" t="s">
        <v>639</v>
      </c>
      <c r="G117" s="210" t="s">
        <v>201</v>
      </c>
      <c r="H117" s="211">
        <v>5</v>
      </c>
      <c r="I117" s="212"/>
      <c r="J117" s="211">
        <f>ROUND(I117*H117,1)</f>
        <v>0</v>
      </c>
      <c r="K117" s="209" t="s">
        <v>142</v>
      </c>
      <c r="L117" s="46"/>
      <c r="M117" s="213" t="s">
        <v>19</v>
      </c>
      <c r="N117" s="214" t="s">
        <v>45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143</v>
      </c>
      <c r="AT117" s="217" t="s">
        <v>138</v>
      </c>
      <c r="AU117" s="217" t="s">
        <v>81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ROUND(I117*H117,1)</f>
        <v>0</v>
      </c>
      <c r="BL117" s="19" t="s">
        <v>143</v>
      </c>
      <c r="BM117" s="217" t="s">
        <v>640</v>
      </c>
    </row>
    <row r="118" s="12" customFormat="1">
      <c r="A118" s="12"/>
      <c r="B118" s="219"/>
      <c r="C118" s="220"/>
      <c r="D118" s="221" t="s">
        <v>145</v>
      </c>
      <c r="E118" s="222" t="s">
        <v>19</v>
      </c>
      <c r="F118" s="223" t="s">
        <v>641</v>
      </c>
      <c r="G118" s="220"/>
      <c r="H118" s="224">
        <v>5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0" t="s">
        <v>145</v>
      </c>
      <c r="AU118" s="230" t="s">
        <v>81</v>
      </c>
      <c r="AV118" s="12" t="s">
        <v>83</v>
      </c>
      <c r="AW118" s="12" t="s">
        <v>34</v>
      </c>
      <c r="AX118" s="12" t="s">
        <v>81</v>
      </c>
      <c r="AY118" s="230" t="s">
        <v>137</v>
      </c>
    </row>
    <row r="119" s="2" customFormat="1" ht="24.15" customHeight="1">
      <c r="A119" s="40"/>
      <c r="B119" s="41"/>
      <c r="C119" s="207" t="s">
        <v>205</v>
      </c>
      <c r="D119" s="207" t="s">
        <v>138</v>
      </c>
      <c r="E119" s="208" t="s">
        <v>250</v>
      </c>
      <c r="F119" s="209" t="s">
        <v>251</v>
      </c>
      <c r="G119" s="210" t="s">
        <v>201</v>
      </c>
      <c r="H119" s="211">
        <v>327.37</v>
      </c>
      <c r="I119" s="212"/>
      <c r="J119" s="211">
        <f>ROUND(I119*H119,1)</f>
        <v>0</v>
      </c>
      <c r="K119" s="209" t="s">
        <v>142</v>
      </c>
      <c r="L119" s="46"/>
      <c r="M119" s="213" t="s">
        <v>19</v>
      </c>
      <c r="N119" s="214" t="s">
        <v>45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143</v>
      </c>
      <c r="AT119" s="217" t="s">
        <v>138</v>
      </c>
      <c r="AU119" s="217" t="s">
        <v>81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ROUND(I119*H119,1)</f>
        <v>0</v>
      </c>
      <c r="BL119" s="19" t="s">
        <v>143</v>
      </c>
      <c r="BM119" s="217" t="s">
        <v>642</v>
      </c>
    </row>
    <row r="120" s="12" customFormat="1">
      <c r="A120" s="12"/>
      <c r="B120" s="219"/>
      <c r="C120" s="220"/>
      <c r="D120" s="221" t="s">
        <v>145</v>
      </c>
      <c r="E120" s="222" t="s">
        <v>19</v>
      </c>
      <c r="F120" s="223" t="s">
        <v>643</v>
      </c>
      <c r="G120" s="220"/>
      <c r="H120" s="224">
        <v>208.37000000000001</v>
      </c>
      <c r="I120" s="225"/>
      <c r="J120" s="220"/>
      <c r="K120" s="220"/>
      <c r="L120" s="226"/>
      <c r="M120" s="227"/>
      <c r="N120" s="228"/>
      <c r="O120" s="228"/>
      <c r="P120" s="228"/>
      <c r="Q120" s="228"/>
      <c r="R120" s="228"/>
      <c r="S120" s="228"/>
      <c r="T120" s="229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0" t="s">
        <v>145</v>
      </c>
      <c r="AU120" s="230" t="s">
        <v>81</v>
      </c>
      <c r="AV120" s="12" t="s">
        <v>83</v>
      </c>
      <c r="AW120" s="12" t="s">
        <v>34</v>
      </c>
      <c r="AX120" s="12" t="s">
        <v>74</v>
      </c>
      <c r="AY120" s="230" t="s">
        <v>137</v>
      </c>
    </row>
    <row r="121" s="12" customFormat="1">
      <c r="A121" s="12"/>
      <c r="B121" s="219"/>
      <c r="C121" s="220"/>
      <c r="D121" s="221" t="s">
        <v>145</v>
      </c>
      <c r="E121" s="222" t="s">
        <v>19</v>
      </c>
      <c r="F121" s="223" t="s">
        <v>637</v>
      </c>
      <c r="G121" s="220"/>
      <c r="H121" s="224">
        <v>60</v>
      </c>
      <c r="I121" s="225"/>
      <c r="J121" s="220"/>
      <c r="K121" s="220"/>
      <c r="L121" s="226"/>
      <c r="M121" s="227"/>
      <c r="N121" s="228"/>
      <c r="O121" s="228"/>
      <c r="P121" s="228"/>
      <c r="Q121" s="228"/>
      <c r="R121" s="228"/>
      <c r="S121" s="228"/>
      <c r="T121" s="229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0" t="s">
        <v>145</v>
      </c>
      <c r="AU121" s="230" t="s">
        <v>81</v>
      </c>
      <c r="AV121" s="12" t="s">
        <v>83</v>
      </c>
      <c r="AW121" s="12" t="s">
        <v>34</v>
      </c>
      <c r="AX121" s="12" t="s">
        <v>74</v>
      </c>
      <c r="AY121" s="230" t="s">
        <v>137</v>
      </c>
    </row>
    <row r="122" s="12" customFormat="1">
      <c r="A122" s="12"/>
      <c r="B122" s="219"/>
      <c r="C122" s="220"/>
      <c r="D122" s="221" t="s">
        <v>145</v>
      </c>
      <c r="E122" s="222" t="s">
        <v>19</v>
      </c>
      <c r="F122" s="223" t="s">
        <v>644</v>
      </c>
      <c r="G122" s="220"/>
      <c r="H122" s="224">
        <v>59</v>
      </c>
      <c r="I122" s="225"/>
      <c r="J122" s="220"/>
      <c r="K122" s="220"/>
      <c r="L122" s="226"/>
      <c r="M122" s="227"/>
      <c r="N122" s="228"/>
      <c r="O122" s="228"/>
      <c r="P122" s="228"/>
      <c r="Q122" s="228"/>
      <c r="R122" s="228"/>
      <c r="S122" s="228"/>
      <c r="T122" s="229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30" t="s">
        <v>145</v>
      </c>
      <c r="AU122" s="230" t="s">
        <v>81</v>
      </c>
      <c r="AV122" s="12" t="s">
        <v>83</v>
      </c>
      <c r="AW122" s="12" t="s">
        <v>34</v>
      </c>
      <c r="AX122" s="12" t="s">
        <v>74</v>
      </c>
      <c r="AY122" s="230" t="s">
        <v>137</v>
      </c>
    </row>
    <row r="123" s="13" customFormat="1">
      <c r="A123" s="13"/>
      <c r="B123" s="231"/>
      <c r="C123" s="232"/>
      <c r="D123" s="221" t="s">
        <v>145</v>
      </c>
      <c r="E123" s="233" t="s">
        <v>19</v>
      </c>
      <c r="F123" s="234" t="s">
        <v>147</v>
      </c>
      <c r="G123" s="232"/>
      <c r="H123" s="235">
        <v>327.37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145</v>
      </c>
      <c r="AU123" s="241" t="s">
        <v>81</v>
      </c>
      <c r="AV123" s="13" t="s">
        <v>143</v>
      </c>
      <c r="AW123" s="13" t="s">
        <v>34</v>
      </c>
      <c r="AX123" s="13" t="s">
        <v>81</v>
      </c>
      <c r="AY123" s="241" t="s">
        <v>137</v>
      </c>
    </row>
    <row r="124" s="2" customFormat="1" ht="14.4" customHeight="1">
      <c r="A124" s="40"/>
      <c r="B124" s="41"/>
      <c r="C124" s="267" t="s">
        <v>9</v>
      </c>
      <c r="D124" s="267" t="s">
        <v>243</v>
      </c>
      <c r="E124" s="268" t="s">
        <v>400</v>
      </c>
      <c r="F124" s="269" t="s">
        <v>257</v>
      </c>
      <c r="G124" s="270" t="s">
        <v>246</v>
      </c>
      <c r="H124" s="271">
        <v>120</v>
      </c>
      <c r="I124" s="272"/>
      <c r="J124" s="271">
        <f>ROUND(I124*H124,1)</f>
        <v>0</v>
      </c>
      <c r="K124" s="269" t="s">
        <v>142</v>
      </c>
      <c r="L124" s="273"/>
      <c r="M124" s="274" t="s">
        <v>19</v>
      </c>
      <c r="N124" s="275" t="s">
        <v>45</v>
      </c>
      <c r="O124" s="86"/>
      <c r="P124" s="215">
        <f>O124*H124</f>
        <v>0</v>
      </c>
      <c r="Q124" s="215">
        <v>1</v>
      </c>
      <c r="R124" s="215">
        <f>Q124*H124</f>
        <v>120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171</v>
      </c>
      <c r="AT124" s="217" t="s">
        <v>243</v>
      </c>
      <c r="AU124" s="217" t="s">
        <v>81</v>
      </c>
      <c r="AY124" s="19" t="s">
        <v>137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ROUND(I124*H124,1)</f>
        <v>0</v>
      </c>
      <c r="BL124" s="19" t="s">
        <v>143</v>
      </c>
      <c r="BM124" s="217" t="s">
        <v>645</v>
      </c>
    </row>
    <row r="125" s="12" customFormat="1">
      <c r="A125" s="12"/>
      <c r="B125" s="219"/>
      <c r="C125" s="220"/>
      <c r="D125" s="221" t="s">
        <v>145</v>
      </c>
      <c r="E125" s="222" t="s">
        <v>19</v>
      </c>
      <c r="F125" s="223" t="s">
        <v>646</v>
      </c>
      <c r="G125" s="220"/>
      <c r="H125" s="224">
        <v>120</v>
      </c>
      <c r="I125" s="225"/>
      <c r="J125" s="220"/>
      <c r="K125" s="220"/>
      <c r="L125" s="226"/>
      <c r="M125" s="227"/>
      <c r="N125" s="228"/>
      <c r="O125" s="228"/>
      <c r="P125" s="228"/>
      <c r="Q125" s="228"/>
      <c r="R125" s="228"/>
      <c r="S125" s="228"/>
      <c r="T125" s="22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0" t="s">
        <v>145</v>
      </c>
      <c r="AU125" s="230" t="s">
        <v>81</v>
      </c>
      <c r="AV125" s="12" t="s">
        <v>83</v>
      </c>
      <c r="AW125" s="12" t="s">
        <v>34</v>
      </c>
      <c r="AX125" s="12" t="s">
        <v>81</v>
      </c>
      <c r="AY125" s="230" t="s">
        <v>137</v>
      </c>
    </row>
    <row r="126" s="2" customFormat="1" ht="14.4" customHeight="1">
      <c r="A126" s="40"/>
      <c r="B126" s="41"/>
      <c r="C126" s="207" t="s">
        <v>237</v>
      </c>
      <c r="D126" s="207" t="s">
        <v>138</v>
      </c>
      <c r="E126" s="208" t="s">
        <v>262</v>
      </c>
      <c r="F126" s="209" t="s">
        <v>263</v>
      </c>
      <c r="G126" s="210" t="s">
        <v>141</v>
      </c>
      <c r="H126" s="211">
        <v>6000.3500000000004</v>
      </c>
      <c r="I126" s="212"/>
      <c r="J126" s="211">
        <f>ROUND(I126*H126,1)</f>
        <v>0</v>
      </c>
      <c r="K126" s="209" t="s">
        <v>142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143</v>
      </c>
      <c r="AT126" s="217" t="s">
        <v>138</v>
      </c>
      <c r="AU126" s="217" t="s">
        <v>81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ROUND(I126*H126,1)</f>
        <v>0</v>
      </c>
      <c r="BL126" s="19" t="s">
        <v>143</v>
      </c>
      <c r="BM126" s="217" t="s">
        <v>647</v>
      </c>
    </row>
    <row r="127" s="15" customFormat="1">
      <c r="A127" s="15"/>
      <c r="B127" s="257"/>
      <c r="C127" s="258"/>
      <c r="D127" s="221" t="s">
        <v>145</v>
      </c>
      <c r="E127" s="259" t="s">
        <v>19</v>
      </c>
      <c r="F127" s="260" t="s">
        <v>648</v>
      </c>
      <c r="G127" s="258"/>
      <c r="H127" s="259" t="s">
        <v>19</v>
      </c>
      <c r="I127" s="261"/>
      <c r="J127" s="258"/>
      <c r="K127" s="258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145</v>
      </c>
      <c r="AU127" s="266" t="s">
        <v>81</v>
      </c>
      <c r="AV127" s="15" t="s">
        <v>81</v>
      </c>
      <c r="AW127" s="15" t="s">
        <v>34</v>
      </c>
      <c r="AX127" s="15" t="s">
        <v>74</v>
      </c>
      <c r="AY127" s="266" t="s">
        <v>137</v>
      </c>
    </row>
    <row r="128" s="12" customFormat="1">
      <c r="A128" s="12"/>
      <c r="B128" s="219"/>
      <c r="C128" s="220"/>
      <c r="D128" s="221" t="s">
        <v>145</v>
      </c>
      <c r="E128" s="222" t="s">
        <v>19</v>
      </c>
      <c r="F128" s="223" t="s">
        <v>649</v>
      </c>
      <c r="G128" s="220"/>
      <c r="H128" s="224">
        <v>3315</v>
      </c>
      <c r="I128" s="225"/>
      <c r="J128" s="220"/>
      <c r="K128" s="220"/>
      <c r="L128" s="226"/>
      <c r="M128" s="227"/>
      <c r="N128" s="228"/>
      <c r="O128" s="228"/>
      <c r="P128" s="228"/>
      <c r="Q128" s="228"/>
      <c r="R128" s="228"/>
      <c r="S128" s="228"/>
      <c r="T128" s="229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0" t="s">
        <v>145</v>
      </c>
      <c r="AU128" s="230" t="s">
        <v>81</v>
      </c>
      <c r="AV128" s="12" t="s">
        <v>83</v>
      </c>
      <c r="AW128" s="12" t="s">
        <v>34</v>
      </c>
      <c r="AX128" s="12" t="s">
        <v>74</v>
      </c>
      <c r="AY128" s="230" t="s">
        <v>137</v>
      </c>
    </row>
    <row r="129" s="12" customFormat="1">
      <c r="A129" s="12"/>
      <c r="B129" s="219"/>
      <c r="C129" s="220"/>
      <c r="D129" s="221" t="s">
        <v>145</v>
      </c>
      <c r="E129" s="222" t="s">
        <v>19</v>
      </c>
      <c r="F129" s="223" t="s">
        <v>650</v>
      </c>
      <c r="G129" s="220"/>
      <c r="H129" s="224">
        <v>2396.2800000000002</v>
      </c>
      <c r="I129" s="225"/>
      <c r="J129" s="220"/>
      <c r="K129" s="220"/>
      <c r="L129" s="226"/>
      <c r="M129" s="227"/>
      <c r="N129" s="228"/>
      <c r="O129" s="228"/>
      <c r="P129" s="228"/>
      <c r="Q129" s="228"/>
      <c r="R129" s="228"/>
      <c r="S129" s="228"/>
      <c r="T129" s="229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0" t="s">
        <v>145</v>
      </c>
      <c r="AU129" s="230" t="s">
        <v>81</v>
      </c>
      <c r="AV129" s="12" t="s">
        <v>83</v>
      </c>
      <c r="AW129" s="12" t="s">
        <v>34</v>
      </c>
      <c r="AX129" s="12" t="s">
        <v>74</v>
      </c>
      <c r="AY129" s="230" t="s">
        <v>137</v>
      </c>
    </row>
    <row r="130" s="12" customFormat="1">
      <c r="A130" s="12"/>
      <c r="B130" s="219"/>
      <c r="C130" s="220"/>
      <c r="D130" s="221" t="s">
        <v>145</v>
      </c>
      <c r="E130" s="222" t="s">
        <v>19</v>
      </c>
      <c r="F130" s="223" t="s">
        <v>651</v>
      </c>
      <c r="G130" s="220"/>
      <c r="H130" s="224">
        <v>206.5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0" t="s">
        <v>145</v>
      </c>
      <c r="AU130" s="230" t="s">
        <v>81</v>
      </c>
      <c r="AV130" s="12" t="s">
        <v>83</v>
      </c>
      <c r="AW130" s="12" t="s">
        <v>34</v>
      </c>
      <c r="AX130" s="12" t="s">
        <v>74</v>
      </c>
      <c r="AY130" s="230" t="s">
        <v>137</v>
      </c>
    </row>
    <row r="131" s="12" customFormat="1">
      <c r="A131" s="12"/>
      <c r="B131" s="219"/>
      <c r="C131" s="220"/>
      <c r="D131" s="221" t="s">
        <v>145</v>
      </c>
      <c r="E131" s="222" t="s">
        <v>19</v>
      </c>
      <c r="F131" s="223" t="s">
        <v>652</v>
      </c>
      <c r="G131" s="220"/>
      <c r="H131" s="224">
        <v>82.569999999999993</v>
      </c>
      <c r="I131" s="225"/>
      <c r="J131" s="220"/>
      <c r="K131" s="220"/>
      <c r="L131" s="226"/>
      <c r="M131" s="227"/>
      <c r="N131" s="228"/>
      <c r="O131" s="228"/>
      <c r="P131" s="228"/>
      <c r="Q131" s="228"/>
      <c r="R131" s="228"/>
      <c r="S131" s="228"/>
      <c r="T131" s="22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0" t="s">
        <v>145</v>
      </c>
      <c r="AU131" s="230" t="s">
        <v>81</v>
      </c>
      <c r="AV131" s="12" t="s">
        <v>83</v>
      </c>
      <c r="AW131" s="12" t="s">
        <v>34</v>
      </c>
      <c r="AX131" s="12" t="s">
        <v>74</v>
      </c>
      <c r="AY131" s="230" t="s">
        <v>137</v>
      </c>
    </row>
    <row r="132" s="13" customFormat="1">
      <c r="A132" s="13"/>
      <c r="B132" s="231"/>
      <c r="C132" s="232"/>
      <c r="D132" s="221" t="s">
        <v>145</v>
      </c>
      <c r="E132" s="233" t="s">
        <v>19</v>
      </c>
      <c r="F132" s="234" t="s">
        <v>147</v>
      </c>
      <c r="G132" s="232"/>
      <c r="H132" s="235">
        <v>6000.3500000000004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145</v>
      </c>
      <c r="AU132" s="241" t="s">
        <v>81</v>
      </c>
      <c r="AV132" s="13" t="s">
        <v>143</v>
      </c>
      <c r="AW132" s="13" t="s">
        <v>34</v>
      </c>
      <c r="AX132" s="13" t="s">
        <v>81</v>
      </c>
      <c r="AY132" s="241" t="s">
        <v>137</v>
      </c>
    </row>
    <row r="133" s="2" customFormat="1" ht="24.15" customHeight="1">
      <c r="A133" s="40"/>
      <c r="B133" s="41"/>
      <c r="C133" s="207" t="s">
        <v>242</v>
      </c>
      <c r="D133" s="207" t="s">
        <v>138</v>
      </c>
      <c r="E133" s="208" t="s">
        <v>272</v>
      </c>
      <c r="F133" s="209" t="s">
        <v>273</v>
      </c>
      <c r="G133" s="210" t="s">
        <v>201</v>
      </c>
      <c r="H133" s="211">
        <v>1767.46</v>
      </c>
      <c r="I133" s="212"/>
      <c r="J133" s="211">
        <f>ROUND(I133*H133,1)</f>
        <v>0</v>
      </c>
      <c r="K133" s="209" t="s">
        <v>142</v>
      </c>
      <c r="L133" s="46"/>
      <c r="M133" s="213" t="s">
        <v>19</v>
      </c>
      <c r="N133" s="214" t="s">
        <v>45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143</v>
      </c>
      <c r="AT133" s="217" t="s">
        <v>138</v>
      </c>
      <c r="AU133" s="217" t="s">
        <v>81</v>
      </c>
      <c r="AY133" s="19" t="s">
        <v>137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ROUND(I133*H133,1)</f>
        <v>0</v>
      </c>
      <c r="BL133" s="19" t="s">
        <v>143</v>
      </c>
      <c r="BM133" s="217" t="s">
        <v>653</v>
      </c>
    </row>
    <row r="134" s="12" customFormat="1">
      <c r="A134" s="12"/>
      <c r="B134" s="219"/>
      <c r="C134" s="220"/>
      <c r="D134" s="221" t="s">
        <v>145</v>
      </c>
      <c r="E134" s="222" t="s">
        <v>19</v>
      </c>
      <c r="F134" s="223" t="s">
        <v>654</v>
      </c>
      <c r="G134" s="220"/>
      <c r="H134" s="224">
        <v>208.37000000000001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0" t="s">
        <v>145</v>
      </c>
      <c r="AU134" s="230" t="s">
        <v>81</v>
      </c>
      <c r="AV134" s="12" t="s">
        <v>83</v>
      </c>
      <c r="AW134" s="12" t="s">
        <v>34</v>
      </c>
      <c r="AX134" s="12" t="s">
        <v>74</v>
      </c>
      <c r="AY134" s="230" t="s">
        <v>137</v>
      </c>
    </row>
    <row r="135" s="12" customFormat="1">
      <c r="A135" s="12"/>
      <c r="B135" s="219"/>
      <c r="C135" s="220"/>
      <c r="D135" s="221" t="s">
        <v>145</v>
      </c>
      <c r="E135" s="222" t="s">
        <v>19</v>
      </c>
      <c r="F135" s="223" t="s">
        <v>655</v>
      </c>
      <c r="G135" s="220"/>
      <c r="H135" s="224">
        <v>1500.0899999999999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0" t="s">
        <v>145</v>
      </c>
      <c r="AU135" s="230" t="s">
        <v>81</v>
      </c>
      <c r="AV135" s="12" t="s">
        <v>83</v>
      </c>
      <c r="AW135" s="12" t="s">
        <v>34</v>
      </c>
      <c r="AX135" s="12" t="s">
        <v>74</v>
      </c>
      <c r="AY135" s="230" t="s">
        <v>137</v>
      </c>
    </row>
    <row r="136" s="12" customFormat="1">
      <c r="A136" s="12"/>
      <c r="B136" s="219"/>
      <c r="C136" s="220"/>
      <c r="D136" s="221" t="s">
        <v>145</v>
      </c>
      <c r="E136" s="222" t="s">
        <v>19</v>
      </c>
      <c r="F136" s="223" t="s">
        <v>644</v>
      </c>
      <c r="G136" s="220"/>
      <c r="H136" s="224">
        <v>59</v>
      </c>
      <c r="I136" s="225"/>
      <c r="J136" s="220"/>
      <c r="K136" s="220"/>
      <c r="L136" s="226"/>
      <c r="M136" s="227"/>
      <c r="N136" s="228"/>
      <c r="O136" s="228"/>
      <c r="P136" s="228"/>
      <c r="Q136" s="228"/>
      <c r="R136" s="228"/>
      <c r="S136" s="228"/>
      <c r="T136" s="22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0" t="s">
        <v>145</v>
      </c>
      <c r="AU136" s="230" t="s">
        <v>81</v>
      </c>
      <c r="AV136" s="12" t="s">
        <v>83</v>
      </c>
      <c r="AW136" s="12" t="s">
        <v>34</v>
      </c>
      <c r="AX136" s="12" t="s">
        <v>74</v>
      </c>
      <c r="AY136" s="230" t="s">
        <v>137</v>
      </c>
    </row>
    <row r="137" s="13" customFormat="1">
      <c r="A137" s="13"/>
      <c r="B137" s="231"/>
      <c r="C137" s="232"/>
      <c r="D137" s="221" t="s">
        <v>145</v>
      </c>
      <c r="E137" s="233" t="s">
        <v>19</v>
      </c>
      <c r="F137" s="234" t="s">
        <v>147</v>
      </c>
      <c r="G137" s="232"/>
      <c r="H137" s="235">
        <v>1767.46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145</v>
      </c>
      <c r="AU137" s="241" t="s">
        <v>81</v>
      </c>
      <c r="AV137" s="13" t="s">
        <v>143</v>
      </c>
      <c r="AW137" s="13" t="s">
        <v>34</v>
      </c>
      <c r="AX137" s="13" t="s">
        <v>81</v>
      </c>
      <c r="AY137" s="241" t="s">
        <v>137</v>
      </c>
    </row>
    <row r="138" s="2" customFormat="1" ht="37.8" customHeight="1">
      <c r="A138" s="40"/>
      <c r="B138" s="41"/>
      <c r="C138" s="207" t="s">
        <v>249</v>
      </c>
      <c r="D138" s="207" t="s">
        <v>138</v>
      </c>
      <c r="E138" s="208" t="s">
        <v>656</v>
      </c>
      <c r="F138" s="209" t="s">
        <v>657</v>
      </c>
      <c r="G138" s="210" t="s">
        <v>201</v>
      </c>
      <c r="H138" s="211">
        <v>1767.46</v>
      </c>
      <c r="I138" s="212"/>
      <c r="J138" s="211">
        <f>ROUND(I138*H138,1)</f>
        <v>0</v>
      </c>
      <c r="K138" s="209" t="s">
        <v>142</v>
      </c>
      <c r="L138" s="46"/>
      <c r="M138" s="213" t="s">
        <v>19</v>
      </c>
      <c r="N138" s="214" t="s">
        <v>45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143</v>
      </c>
      <c r="AT138" s="217" t="s">
        <v>138</v>
      </c>
      <c r="AU138" s="217" t="s">
        <v>81</v>
      </c>
      <c r="AY138" s="19" t="s">
        <v>137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ROUND(I138*H138,1)</f>
        <v>0</v>
      </c>
      <c r="BL138" s="19" t="s">
        <v>143</v>
      </c>
      <c r="BM138" s="217" t="s">
        <v>658</v>
      </c>
    </row>
    <row r="139" s="12" customFormat="1">
      <c r="A139" s="12"/>
      <c r="B139" s="219"/>
      <c r="C139" s="220"/>
      <c r="D139" s="221" t="s">
        <v>145</v>
      </c>
      <c r="E139" s="222" t="s">
        <v>19</v>
      </c>
      <c r="F139" s="223" t="s">
        <v>659</v>
      </c>
      <c r="G139" s="220"/>
      <c r="H139" s="224">
        <v>208.37000000000001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0" t="s">
        <v>145</v>
      </c>
      <c r="AU139" s="230" t="s">
        <v>81</v>
      </c>
      <c r="AV139" s="12" t="s">
        <v>83</v>
      </c>
      <c r="AW139" s="12" t="s">
        <v>34</v>
      </c>
      <c r="AX139" s="12" t="s">
        <v>74</v>
      </c>
      <c r="AY139" s="230" t="s">
        <v>137</v>
      </c>
    </row>
    <row r="140" s="12" customFormat="1">
      <c r="A140" s="12"/>
      <c r="B140" s="219"/>
      <c r="C140" s="220"/>
      <c r="D140" s="221" t="s">
        <v>145</v>
      </c>
      <c r="E140" s="222" t="s">
        <v>19</v>
      </c>
      <c r="F140" s="223" t="s">
        <v>660</v>
      </c>
      <c r="G140" s="220"/>
      <c r="H140" s="224">
        <v>1500.0899999999999</v>
      </c>
      <c r="I140" s="225"/>
      <c r="J140" s="220"/>
      <c r="K140" s="220"/>
      <c r="L140" s="226"/>
      <c r="M140" s="227"/>
      <c r="N140" s="228"/>
      <c r="O140" s="228"/>
      <c r="P140" s="228"/>
      <c r="Q140" s="228"/>
      <c r="R140" s="228"/>
      <c r="S140" s="228"/>
      <c r="T140" s="22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0" t="s">
        <v>145</v>
      </c>
      <c r="AU140" s="230" t="s">
        <v>81</v>
      </c>
      <c r="AV140" s="12" t="s">
        <v>83</v>
      </c>
      <c r="AW140" s="12" t="s">
        <v>34</v>
      </c>
      <c r="AX140" s="12" t="s">
        <v>74</v>
      </c>
      <c r="AY140" s="230" t="s">
        <v>137</v>
      </c>
    </row>
    <row r="141" s="12" customFormat="1">
      <c r="A141" s="12"/>
      <c r="B141" s="219"/>
      <c r="C141" s="220"/>
      <c r="D141" s="221" t="s">
        <v>145</v>
      </c>
      <c r="E141" s="222" t="s">
        <v>19</v>
      </c>
      <c r="F141" s="223" t="s">
        <v>644</v>
      </c>
      <c r="G141" s="220"/>
      <c r="H141" s="224">
        <v>59</v>
      </c>
      <c r="I141" s="225"/>
      <c r="J141" s="220"/>
      <c r="K141" s="220"/>
      <c r="L141" s="226"/>
      <c r="M141" s="227"/>
      <c r="N141" s="228"/>
      <c r="O141" s="228"/>
      <c r="P141" s="228"/>
      <c r="Q141" s="228"/>
      <c r="R141" s="228"/>
      <c r="S141" s="228"/>
      <c r="T141" s="229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0" t="s">
        <v>145</v>
      </c>
      <c r="AU141" s="230" t="s">
        <v>81</v>
      </c>
      <c r="AV141" s="12" t="s">
        <v>83</v>
      </c>
      <c r="AW141" s="12" t="s">
        <v>34</v>
      </c>
      <c r="AX141" s="12" t="s">
        <v>74</v>
      </c>
      <c r="AY141" s="230" t="s">
        <v>137</v>
      </c>
    </row>
    <row r="142" s="13" customFormat="1">
      <c r="A142" s="13"/>
      <c r="B142" s="231"/>
      <c r="C142" s="232"/>
      <c r="D142" s="221" t="s">
        <v>145</v>
      </c>
      <c r="E142" s="233" t="s">
        <v>19</v>
      </c>
      <c r="F142" s="234" t="s">
        <v>147</v>
      </c>
      <c r="G142" s="232"/>
      <c r="H142" s="235">
        <v>1767.46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145</v>
      </c>
      <c r="AU142" s="241" t="s">
        <v>81</v>
      </c>
      <c r="AV142" s="13" t="s">
        <v>143</v>
      </c>
      <c r="AW142" s="13" t="s">
        <v>34</v>
      </c>
      <c r="AX142" s="13" t="s">
        <v>81</v>
      </c>
      <c r="AY142" s="241" t="s">
        <v>137</v>
      </c>
    </row>
    <row r="143" s="2" customFormat="1" ht="37.8" customHeight="1">
      <c r="A143" s="40"/>
      <c r="B143" s="41"/>
      <c r="C143" s="207" t="s">
        <v>255</v>
      </c>
      <c r="D143" s="207" t="s">
        <v>138</v>
      </c>
      <c r="E143" s="208" t="s">
        <v>285</v>
      </c>
      <c r="F143" s="209" t="s">
        <v>286</v>
      </c>
      <c r="G143" s="210" t="s">
        <v>201</v>
      </c>
      <c r="H143" s="211">
        <v>2067.27</v>
      </c>
      <c r="I143" s="212"/>
      <c r="J143" s="211">
        <f>ROUND(I143*H143,1)</f>
        <v>0</v>
      </c>
      <c r="K143" s="209" t="s">
        <v>142</v>
      </c>
      <c r="L143" s="46"/>
      <c r="M143" s="213" t="s">
        <v>19</v>
      </c>
      <c r="N143" s="214" t="s">
        <v>45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143</v>
      </c>
      <c r="AT143" s="217" t="s">
        <v>138</v>
      </c>
      <c r="AU143" s="217" t="s">
        <v>81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ROUND(I143*H143,1)</f>
        <v>0</v>
      </c>
      <c r="BL143" s="19" t="s">
        <v>143</v>
      </c>
      <c r="BM143" s="217" t="s">
        <v>661</v>
      </c>
    </row>
    <row r="144" s="12" customFormat="1">
      <c r="A144" s="12"/>
      <c r="B144" s="219"/>
      <c r="C144" s="220"/>
      <c r="D144" s="221" t="s">
        <v>145</v>
      </c>
      <c r="E144" s="222" t="s">
        <v>19</v>
      </c>
      <c r="F144" s="223" t="s">
        <v>662</v>
      </c>
      <c r="G144" s="220"/>
      <c r="H144" s="224">
        <v>2067.27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0" t="s">
        <v>145</v>
      </c>
      <c r="AU144" s="230" t="s">
        <v>81</v>
      </c>
      <c r="AV144" s="12" t="s">
        <v>83</v>
      </c>
      <c r="AW144" s="12" t="s">
        <v>34</v>
      </c>
      <c r="AX144" s="12" t="s">
        <v>81</v>
      </c>
      <c r="AY144" s="230" t="s">
        <v>137</v>
      </c>
    </row>
    <row r="145" s="2" customFormat="1" ht="37.8" customHeight="1">
      <c r="A145" s="40"/>
      <c r="B145" s="41"/>
      <c r="C145" s="207" t="s">
        <v>261</v>
      </c>
      <c r="D145" s="207" t="s">
        <v>138</v>
      </c>
      <c r="E145" s="208" t="s">
        <v>290</v>
      </c>
      <c r="F145" s="209" t="s">
        <v>291</v>
      </c>
      <c r="G145" s="210" t="s">
        <v>201</v>
      </c>
      <c r="H145" s="211">
        <v>16538.16</v>
      </c>
      <c r="I145" s="212"/>
      <c r="J145" s="211">
        <f>ROUND(I145*H145,1)</f>
        <v>0</v>
      </c>
      <c r="K145" s="209" t="s">
        <v>142</v>
      </c>
      <c r="L145" s="46"/>
      <c r="M145" s="213" t="s">
        <v>19</v>
      </c>
      <c r="N145" s="214" t="s">
        <v>45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143</v>
      </c>
      <c r="AT145" s="217" t="s">
        <v>138</v>
      </c>
      <c r="AU145" s="217" t="s">
        <v>81</v>
      </c>
      <c r="AY145" s="19" t="s">
        <v>137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ROUND(I145*H145,1)</f>
        <v>0</v>
      </c>
      <c r="BL145" s="19" t="s">
        <v>143</v>
      </c>
      <c r="BM145" s="217" t="s">
        <v>663</v>
      </c>
    </row>
    <row r="146" s="2" customFormat="1">
      <c r="A146" s="40"/>
      <c r="B146" s="41"/>
      <c r="C146" s="42"/>
      <c r="D146" s="221" t="s">
        <v>175</v>
      </c>
      <c r="E146" s="42"/>
      <c r="F146" s="242" t="s">
        <v>293</v>
      </c>
      <c r="G146" s="42"/>
      <c r="H146" s="42"/>
      <c r="I146" s="243"/>
      <c r="J146" s="42"/>
      <c r="K146" s="42"/>
      <c r="L146" s="46"/>
      <c r="M146" s="244"/>
      <c r="N146" s="24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175</v>
      </c>
      <c r="AU146" s="19" t="s">
        <v>81</v>
      </c>
    </row>
    <row r="147" s="12" customFormat="1">
      <c r="A147" s="12"/>
      <c r="B147" s="219"/>
      <c r="C147" s="220"/>
      <c r="D147" s="221" t="s">
        <v>145</v>
      </c>
      <c r="E147" s="222" t="s">
        <v>19</v>
      </c>
      <c r="F147" s="223" t="s">
        <v>664</v>
      </c>
      <c r="G147" s="220"/>
      <c r="H147" s="224">
        <v>16538.16</v>
      </c>
      <c r="I147" s="225"/>
      <c r="J147" s="220"/>
      <c r="K147" s="220"/>
      <c r="L147" s="226"/>
      <c r="M147" s="227"/>
      <c r="N147" s="228"/>
      <c r="O147" s="228"/>
      <c r="P147" s="228"/>
      <c r="Q147" s="228"/>
      <c r="R147" s="228"/>
      <c r="S147" s="228"/>
      <c r="T147" s="229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0" t="s">
        <v>145</v>
      </c>
      <c r="AU147" s="230" t="s">
        <v>81</v>
      </c>
      <c r="AV147" s="12" t="s">
        <v>83</v>
      </c>
      <c r="AW147" s="12" t="s">
        <v>34</v>
      </c>
      <c r="AX147" s="12" t="s">
        <v>81</v>
      </c>
      <c r="AY147" s="230" t="s">
        <v>137</v>
      </c>
    </row>
    <row r="148" s="2" customFormat="1" ht="24.15" customHeight="1">
      <c r="A148" s="40"/>
      <c r="B148" s="41"/>
      <c r="C148" s="207" t="s">
        <v>7</v>
      </c>
      <c r="D148" s="207" t="s">
        <v>138</v>
      </c>
      <c r="E148" s="208" t="s">
        <v>296</v>
      </c>
      <c r="F148" s="209" t="s">
        <v>297</v>
      </c>
      <c r="G148" s="210" t="s">
        <v>246</v>
      </c>
      <c r="H148" s="211">
        <v>4134.54</v>
      </c>
      <c r="I148" s="212"/>
      <c r="J148" s="211">
        <f>ROUND(I148*H148,1)</f>
        <v>0</v>
      </c>
      <c r="K148" s="209" t="s">
        <v>142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143</v>
      </c>
      <c r="AT148" s="217" t="s">
        <v>138</v>
      </c>
      <c r="AU148" s="217" t="s">
        <v>81</v>
      </c>
      <c r="AY148" s="19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ROUND(I148*H148,1)</f>
        <v>0</v>
      </c>
      <c r="BL148" s="19" t="s">
        <v>143</v>
      </c>
      <c r="BM148" s="217" t="s">
        <v>665</v>
      </c>
    </row>
    <row r="149" s="12" customFormat="1">
      <c r="A149" s="12"/>
      <c r="B149" s="219"/>
      <c r="C149" s="220"/>
      <c r="D149" s="221" t="s">
        <v>145</v>
      </c>
      <c r="E149" s="222" t="s">
        <v>19</v>
      </c>
      <c r="F149" s="223" t="s">
        <v>666</v>
      </c>
      <c r="G149" s="220"/>
      <c r="H149" s="224">
        <v>4134.54</v>
      </c>
      <c r="I149" s="225"/>
      <c r="J149" s="220"/>
      <c r="K149" s="220"/>
      <c r="L149" s="226"/>
      <c r="M149" s="227"/>
      <c r="N149" s="228"/>
      <c r="O149" s="228"/>
      <c r="P149" s="228"/>
      <c r="Q149" s="228"/>
      <c r="R149" s="228"/>
      <c r="S149" s="228"/>
      <c r="T149" s="229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0" t="s">
        <v>145</v>
      </c>
      <c r="AU149" s="230" t="s">
        <v>81</v>
      </c>
      <c r="AV149" s="12" t="s">
        <v>83</v>
      </c>
      <c r="AW149" s="12" t="s">
        <v>34</v>
      </c>
      <c r="AX149" s="12" t="s">
        <v>81</v>
      </c>
      <c r="AY149" s="230" t="s">
        <v>137</v>
      </c>
    </row>
    <row r="150" s="11" customFormat="1" ht="25.92" customHeight="1">
      <c r="A150" s="11"/>
      <c r="B150" s="193"/>
      <c r="C150" s="194"/>
      <c r="D150" s="195" t="s">
        <v>73</v>
      </c>
      <c r="E150" s="196" t="s">
        <v>83</v>
      </c>
      <c r="F150" s="196" t="s">
        <v>300</v>
      </c>
      <c r="G150" s="194"/>
      <c r="H150" s="194"/>
      <c r="I150" s="197"/>
      <c r="J150" s="198">
        <f>BK150</f>
        <v>0</v>
      </c>
      <c r="K150" s="194"/>
      <c r="L150" s="199"/>
      <c r="M150" s="200"/>
      <c r="N150" s="201"/>
      <c r="O150" s="201"/>
      <c r="P150" s="202">
        <f>SUM(P151:P172)</f>
        <v>0</v>
      </c>
      <c r="Q150" s="201"/>
      <c r="R150" s="202">
        <f>SUM(R151:R172)</f>
        <v>647.94684000000007</v>
      </c>
      <c r="S150" s="201"/>
      <c r="T150" s="203">
        <f>SUM(T151:T172)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04" t="s">
        <v>81</v>
      </c>
      <c r="AT150" s="205" t="s">
        <v>73</v>
      </c>
      <c r="AU150" s="205" t="s">
        <v>74</v>
      </c>
      <c r="AY150" s="204" t="s">
        <v>137</v>
      </c>
      <c r="BK150" s="206">
        <f>SUM(BK151:BK172)</f>
        <v>0</v>
      </c>
    </row>
    <row r="151" s="2" customFormat="1" ht="14.4" customHeight="1">
      <c r="A151" s="40"/>
      <c r="B151" s="41"/>
      <c r="C151" s="207" t="s">
        <v>278</v>
      </c>
      <c r="D151" s="207" t="s">
        <v>138</v>
      </c>
      <c r="E151" s="208" t="s">
        <v>302</v>
      </c>
      <c r="F151" s="209" t="s">
        <v>303</v>
      </c>
      <c r="G151" s="210" t="s">
        <v>201</v>
      </c>
      <c r="H151" s="211">
        <v>48.020000000000003</v>
      </c>
      <c r="I151" s="212"/>
      <c r="J151" s="211">
        <f>ROUND(I151*H151,1)</f>
        <v>0</v>
      </c>
      <c r="K151" s="209" t="s">
        <v>142</v>
      </c>
      <c r="L151" s="46"/>
      <c r="M151" s="213" t="s">
        <v>19</v>
      </c>
      <c r="N151" s="214" t="s">
        <v>45</v>
      </c>
      <c r="O151" s="86"/>
      <c r="P151" s="215">
        <f>O151*H151</f>
        <v>0</v>
      </c>
      <c r="Q151" s="215">
        <v>1.9199999999999999</v>
      </c>
      <c r="R151" s="215">
        <f>Q151*H151</f>
        <v>92.198400000000007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143</v>
      </c>
      <c r="AT151" s="217" t="s">
        <v>138</v>
      </c>
      <c r="AU151" s="217" t="s">
        <v>81</v>
      </c>
      <c r="AY151" s="19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ROUND(I151*H151,1)</f>
        <v>0</v>
      </c>
      <c r="BL151" s="19" t="s">
        <v>143</v>
      </c>
      <c r="BM151" s="217" t="s">
        <v>667</v>
      </c>
    </row>
    <row r="152" s="12" customFormat="1">
      <c r="A152" s="12"/>
      <c r="B152" s="219"/>
      <c r="C152" s="220"/>
      <c r="D152" s="221" t="s">
        <v>145</v>
      </c>
      <c r="E152" s="222" t="s">
        <v>19</v>
      </c>
      <c r="F152" s="223" t="s">
        <v>668</v>
      </c>
      <c r="G152" s="220"/>
      <c r="H152" s="224">
        <v>47.899999999999999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0" t="s">
        <v>145</v>
      </c>
      <c r="AU152" s="230" t="s">
        <v>81</v>
      </c>
      <c r="AV152" s="12" t="s">
        <v>83</v>
      </c>
      <c r="AW152" s="12" t="s">
        <v>34</v>
      </c>
      <c r="AX152" s="12" t="s">
        <v>74</v>
      </c>
      <c r="AY152" s="230" t="s">
        <v>137</v>
      </c>
    </row>
    <row r="153" s="12" customFormat="1">
      <c r="A153" s="12"/>
      <c r="B153" s="219"/>
      <c r="C153" s="220"/>
      <c r="D153" s="221" t="s">
        <v>145</v>
      </c>
      <c r="E153" s="222" t="s">
        <v>19</v>
      </c>
      <c r="F153" s="223" t="s">
        <v>669</v>
      </c>
      <c r="G153" s="220"/>
      <c r="H153" s="224">
        <v>0.12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0" t="s">
        <v>145</v>
      </c>
      <c r="AU153" s="230" t="s">
        <v>81</v>
      </c>
      <c r="AV153" s="12" t="s">
        <v>83</v>
      </c>
      <c r="AW153" s="12" t="s">
        <v>34</v>
      </c>
      <c r="AX153" s="12" t="s">
        <v>74</v>
      </c>
      <c r="AY153" s="230" t="s">
        <v>137</v>
      </c>
    </row>
    <row r="154" s="13" customFormat="1">
      <c r="A154" s="13"/>
      <c r="B154" s="231"/>
      <c r="C154" s="232"/>
      <c r="D154" s="221" t="s">
        <v>145</v>
      </c>
      <c r="E154" s="233" t="s">
        <v>19</v>
      </c>
      <c r="F154" s="234" t="s">
        <v>147</v>
      </c>
      <c r="G154" s="232"/>
      <c r="H154" s="235">
        <v>48.020000000000003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145</v>
      </c>
      <c r="AU154" s="241" t="s">
        <v>81</v>
      </c>
      <c r="AV154" s="13" t="s">
        <v>143</v>
      </c>
      <c r="AW154" s="13" t="s">
        <v>34</v>
      </c>
      <c r="AX154" s="13" t="s">
        <v>81</v>
      </c>
      <c r="AY154" s="241" t="s">
        <v>137</v>
      </c>
    </row>
    <row r="155" s="2" customFormat="1" ht="14.4" customHeight="1">
      <c r="A155" s="40"/>
      <c r="B155" s="41"/>
      <c r="C155" s="207" t="s">
        <v>284</v>
      </c>
      <c r="D155" s="207" t="s">
        <v>138</v>
      </c>
      <c r="E155" s="208" t="s">
        <v>308</v>
      </c>
      <c r="F155" s="209" t="s">
        <v>309</v>
      </c>
      <c r="G155" s="210" t="s">
        <v>310</v>
      </c>
      <c r="H155" s="211">
        <v>960</v>
      </c>
      <c r="I155" s="212"/>
      <c r="J155" s="211">
        <f>ROUND(I155*H155,1)</f>
        <v>0</v>
      </c>
      <c r="K155" s="209" t="s">
        <v>142</v>
      </c>
      <c r="L155" s="46"/>
      <c r="M155" s="213" t="s">
        <v>19</v>
      </c>
      <c r="N155" s="214" t="s">
        <v>45</v>
      </c>
      <c r="O155" s="86"/>
      <c r="P155" s="215">
        <f>O155*H155</f>
        <v>0</v>
      </c>
      <c r="Q155" s="215">
        <v>0.00048999999999999998</v>
      </c>
      <c r="R155" s="215">
        <f>Q155*H155</f>
        <v>0.47039999999999998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143</v>
      </c>
      <c r="AT155" s="217" t="s">
        <v>138</v>
      </c>
      <c r="AU155" s="217" t="s">
        <v>81</v>
      </c>
      <c r="AY155" s="19" t="s">
        <v>137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ROUND(I155*H155,1)</f>
        <v>0</v>
      </c>
      <c r="BL155" s="19" t="s">
        <v>143</v>
      </c>
      <c r="BM155" s="217" t="s">
        <v>670</v>
      </c>
    </row>
    <row r="156" s="12" customFormat="1">
      <c r="A156" s="12"/>
      <c r="B156" s="219"/>
      <c r="C156" s="220"/>
      <c r="D156" s="221" t="s">
        <v>145</v>
      </c>
      <c r="E156" s="222" t="s">
        <v>19</v>
      </c>
      <c r="F156" s="223" t="s">
        <v>671</v>
      </c>
      <c r="G156" s="220"/>
      <c r="H156" s="224">
        <v>958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0" t="s">
        <v>145</v>
      </c>
      <c r="AU156" s="230" t="s">
        <v>81</v>
      </c>
      <c r="AV156" s="12" t="s">
        <v>83</v>
      </c>
      <c r="AW156" s="12" t="s">
        <v>34</v>
      </c>
      <c r="AX156" s="12" t="s">
        <v>74</v>
      </c>
      <c r="AY156" s="230" t="s">
        <v>137</v>
      </c>
    </row>
    <row r="157" s="12" customFormat="1">
      <c r="A157" s="12"/>
      <c r="B157" s="219"/>
      <c r="C157" s="220"/>
      <c r="D157" s="221" t="s">
        <v>145</v>
      </c>
      <c r="E157" s="222" t="s">
        <v>19</v>
      </c>
      <c r="F157" s="223" t="s">
        <v>672</v>
      </c>
      <c r="G157" s="220"/>
      <c r="H157" s="224">
        <v>2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0" t="s">
        <v>145</v>
      </c>
      <c r="AU157" s="230" t="s">
        <v>81</v>
      </c>
      <c r="AV157" s="12" t="s">
        <v>83</v>
      </c>
      <c r="AW157" s="12" t="s">
        <v>34</v>
      </c>
      <c r="AX157" s="12" t="s">
        <v>74</v>
      </c>
      <c r="AY157" s="230" t="s">
        <v>137</v>
      </c>
    </row>
    <row r="158" s="13" customFormat="1">
      <c r="A158" s="13"/>
      <c r="B158" s="231"/>
      <c r="C158" s="232"/>
      <c r="D158" s="221" t="s">
        <v>145</v>
      </c>
      <c r="E158" s="233" t="s">
        <v>19</v>
      </c>
      <c r="F158" s="234" t="s">
        <v>147</v>
      </c>
      <c r="G158" s="232"/>
      <c r="H158" s="235">
        <v>960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145</v>
      </c>
      <c r="AU158" s="241" t="s">
        <v>81</v>
      </c>
      <c r="AV158" s="13" t="s">
        <v>143</v>
      </c>
      <c r="AW158" s="13" t="s">
        <v>34</v>
      </c>
      <c r="AX158" s="13" t="s">
        <v>81</v>
      </c>
      <c r="AY158" s="241" t="s">
        <v>137</v>
      </c>
    </row>
    <row r="159" s="2" customFormat="1" ht="24.15" customHeight="1">
      <c r="A159" s="40"/>
      <c r="B159" s="41"/>
      <c r="C159" s="207" t="s">
        <v>289</v>
      </c>
      <c r="D159" s="207" t="s">
        <v>138</v>
      </c>
      <c r="E159" s="208" t="s">
        <v>315</v>
      </c>
      <c r="F159" s="209" t="s">
        <v>316</v>
      </c>
      <c r="G159" s="210" t="s">
        <v>201</v>
      </c>
      <c r="H159" s="211">
        <v>288.48000000000002</v>
      </c>
      <c r="I159" s="212"/>
      <c r="J159" s="211">
        <f>ROUND(I159*H159,1)</f>
        <v>0</v>
      </c>
      <c r="K159" s="209" t="s">
        <v>142</v>
      </c>
      <c r="L159" s="46"/>
      <c r="M159" s="213" t="s">
        <v>19</v>
      </c>
      <c r="N159" s="214" t="s">
        <v>45</v>
      </c>
      <c r="O159" s="86"/>
      <c r="P159" s="215">
        <f>O159*H159</f>
        <v>0</v>
      </c>
      <c r="Q159" s="215">
        <v>1.9205000000000001</v>
      </c>
      <c r="R159" s="215">
        <f>Q159*H159</f>
        <v>554.02584000000002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143</v>
      </c>
      <c r="AT159" s="217" t="s">
        <v>138</v>
      </c>
      <c r="AU159" s="217" t="s">
        <v>81</v>
      </c>
      <c r="AY159" s="19" t="s">
        <v>137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ROUND(I159*H159,1)</f>
        <v>0</v>
      </c>
      <c r="BL159" s="19" t="s">
        <v>143</v>
      </c>
      <c r="BM159" s="217" t="s">
        <v>673</v>
      </c>
    </row>
    <row r="160" s="2" customFormat="1">
      <c r="A160" s="40"/>
      <c r="B160" s="41"/>
      <c r="C160" s="42"/>
      <c r="D160" s="221" t="s">
        <v>175</v>
      </c>
      <c r="E160" s="42"/>
      <c r="F160" s="242" t="s">
        <v>318</v>
      </c>
      <c r="G160" s="42"/>
      <c r="H160" s="42"/>
      <c r="I160" s="243"/>
      <c r="J160" s="42"/>
      <c r="K160" s="42"/>
      <c r="L160" s="46"/>
      <c r="M160" s="244"/>
      <c r="N160" s="24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175</v>
      </c>
      <c r="AU160" s="19" t="s">
        <v>81</v>
      </c>
    </row>
    <row r="161" s="12" customFormat="1">
      <c r="A161" s="12"/>
      <c r="B161" s="219"/>
      <c r="C161" s="220"/>
      <c r="D161" s="221" t="s">
        <v>145</v>
      </c>
      <c r="E161" s="222" t="s">
        <v>19</v>
      </c>
      <c r="F161" s="223" t="s">
        <v>674</v>
      </c>
      <c r="G161" s="220"/>
      <c r="H161" s="224">
        <v>287.39999999999998</v>
      </c>
      <c r="I161" s="225"/>
      <c r="J161" s="220"/>
      <c r="K161" s="220"/>
      <c r="L161" s="226"/>
      <c r="M161" s="227"/>
      <c r="N161" s="228"/>
      <c r="O161" s="228"/>
      <c r="P161" s="228"/>
      <c r="Q161" s="228"/>
      <c r="R161" s="228"/>
      <c r="S161" s="228"/>
      <c r="T161" s="229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0" t="s">
        <v>145</v>
      </c>
      <c r="AU161" s="230" t="s">
        <v>81</v>
      </c>
      <c r="AV161" s="12" t="s">
        <v>83</v>
      </c>
      <c r="AW161" s="12" t="s">
        <v>34</v>
      </c>
      <c r="AX161" s="12" t="s">
        <v>74</v>
      </c>
      <c r="AY161" s="230" t="s">
        <v>137</v>
      </c>
    </row>
    <row r="162" s="12" customFormat="1">
      <c r="A162" s="12"/>
      <c r="B162" s="219"/>
      <c r="C162" s="220"/>
      <c r="D162" s="221" t="s">
        <v>145</v>
      </c>
      <c r="E162" s="222" t="s">
        <v>19</v>
      </c>
      <c r="F162" s="223" t="s">
        <v>675</v>
      </c>
      <c r="G162" s="220"/>
      <c r="H162" s="224">
        <v>1.0800000000000001</v>
      </c>
      <c r="I162" s="225"/>
      <c r="J162" s="220"/>
      <c r="K162" s="220"/>
      <c r="L162" s="226"/>
      <c r="M162" s="227"/>
      <c r="N162" s="228"/>
      <c r="O162" s="228"/>
      <c r="P162" s="228"/>
      <c r="Q162" s="228"/>
      <c r="R162" s="228"/>
      <c r="S162" s="228"/>
      <c r="T162" s="229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0" t="s">
        <v>145</v>
      </c>
      <c r="AU162" s="230" t="s">
        <v>81</v>
      </c>
      <c r="AV162" s="12" t="s">
        <v>83</v>
      </c>
      <c r="AW162" s="12" t="s">
        <v>34</v>
      </c>
      <c r="AX162" s="12" t="s">
        <v>74</v>
      </c>
      <c r="AY162" s="230" t="s">
        <v>137</v>
      </c>
    </row>
    <row r="163" s="13" customFormat="1">
      <c r="A163" s="13"/>
      <c r="B163" s="231"/>
      <c r="C163" s="232"/>
      <c r="D163" s="221" t="s">
        <v>145</v>
      </c>
      <c r="E163" s="233" t="s">
        <v>19</v>
      </c>
      <c r="F163" s="234" t="s">
        <v>147</v>
      </c>
      <c r="G163" s="232"/>
      <c r="H163" s="235">
        <v>288.48000000000002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145</v>
      </c>
      <c r="AU163" s="241" t="s">
        <v>81</v>
      </c>
      <c r="AV163" s="13" t="s">
        <v>143</v>
      </c>
      <c r="AW163" s="13" t="s">
        <v>34</v>
      </c>
      <c r="AX163" s="13" t="s">
        <v>81</v>
      </c>
      <c r="AY163" s="241" t="s">
        <v>137</v>
      </c>
    </row>
    <row r="164" s="2" customFormat="1" ht="24.15" customHeight="1">
      <c r="A164" s="40"/>
      <c r="B164" s="41"/>
      <c r="C164" s="207" t="s">
        <v>295</v>
      </c>
      <c r="D164" s="207" t="s">
        <v>138</v>
      </c>
      <c r="E164" s="208" t="s">
        <v>320</v>
      </c>
      <c r="F164" s="209" t="s">
        <v>321</v>
      </c>
      <c r="G164" s="210" t="s">
        <v>141</v>
      </c>
      <c r="H164" s="211">
        <v>2504.4000000000001</v>
      </c>
      <c r="I164" s="212"/>
      <c r="J164" s="211">
        <f>ROUND(I164*H164,1)</f>
        <v>0</v>
      </c>
      <c r="K164" s="209" t="s">
        <v>142</v>
      </c>
      <c r="L164" s="46"/>
      <c r="M164" s="213" t="s">
        <v>19</v>
      </c>
      <c r="N164" s="214" t="s">
        <v>45</v>
      </c>
      <c r="O164" s="86"/>
      <c r="P164" s="215">
        <f>O164*H164</f>
        <v>0</v>
      </c>
      <c r="Q164" s="215">
        <v>0.00017000000000000001</v>
      </c>
      <c r="R164" s="215">
        <f>Q164*H164</f>
        <v>0.42574800000000007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143</v>
      </c>
      <c r="AT164" s="217" t="s">
        <v>138</v>
      </c>
      <c r="AU164" s="217" t="s">
        <v>81</v>
      </c>
      <c r="AY164" s="19" t="s">
        <v>137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81</v>
      </c>
      <c r="BK164" s="218">
        <f>ROUND(I164*H164,1)</f>
        <v>0</v>
      </c>
      <c r="BL164" s="19" t="s">
        <v>143</v>
      </c>
      <c r="BM164" s="217" t="s">
        <v>676</v>
      </c>
    </row>
    <row r="165" s="12" customFormat="1">
      <c r="A165" s="12"/>
      <c r="B165" s="219"/>
      <c r="C165" s="220"/>
      <c r="D165" s="221" t="s">
        <v>145</v>
      </c>
      <c r="E165" s="222" t="s">
        <v>19</v>
      </c>
      <c r="F165" s="223" t="s">
        <v>677</v>
      </c>
      <c r="G165" s="220"/>
      <c r="H165" s="224">
        <v>958</v>
      </c>
      <c r="I165" s="225"/>
      <c r="J165" s="220"/>
      <c r="K165" s="220"/>
      <c r="L165" s="226"/>
      <c r="M165" s="227"/>
      <c r="N165" s="228"/>
      <c r="O165" s="228"/>
      <c r="P165" s="228"/>
      <c r="Q165" s="228"/>
      <c r="R165" s="228"/>
      <c r="S165" s="228"/>
      <c r="T165" s="229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0" t="s">
        <v>145</v>
      </c>
      <c r="AU165" s="230" t="s">
        <v>81</v>
      </c>
      <c r="AV165" s="12" t="s">
        <v>83</v>
      </c>
      <c r="AW165" s="12" t="s">
        <v>34</v>
      </c>
      <c r="AX165" s="12" t="s">
        <v>74</v>
      </c>
      <c r="AY165" s="230" t="s">
        <v>137</v>
      </c>
    </row>
    <row r="166" s="12" customFormat="1">
      <c r="A166" s="12"/>
      <c r="B166" s="219"/>
      <c r="C166" s="220"/>
      <c r="D166" s="221" t="s">
        <v>145</v>
      </c>
      <c r="E166" s="222" t="s">
        <v>19</v>
      </c>
      <c r="F166" s="223" t="s">
        <v>678</v>
      </c>
      <c r="G166" s="220"/>
      <c r="H166" s="224">
        <v>1341.2000000000001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0" t="s">
        <v>145</v>
      </c>
      <c r="AU166" s="230" t="s">
        <v>81</v>
      </c>
      <c r="AV166" s="12" t="s">
        <v>83</v>
      </c>
      <c r="AW166" s="12" t="s">
        <v>34</v>
      </c>
      <c r="AX166" s="12" t="s">
        <v>74</v>
      </c>
      <c r="AY166" s="230" t="s">
        <v>137</v>
      </c>
    </row>
    <row r="167" s="12" customFormat="1">
      <c r="A167" s="12"/>
      <c r="B167" s="219"/>
      <c r="C167" s="220"/>
      <c r="D167" s="221" t="s">
        <v>145</v>
      </c>
      <c r="E167" s="222" t="s">
        <v>19</v>
      </c>
      <c r="F167" s="223" t="s">
        <v>679</v>
      </c>
      <c r="G167" s="220"/>
      <c r="H167" s="224">
        <v>2.3999999999999999</v>
      </c>
      <c r="I167" s="225"/>
      <c r="J167" s="220"/>
      <c r="K167" s="220"/>
      <c r="L167" s="226"/>
      <c r="M167" s="227"/>
      <c r="N167" s="228"/>
      <c r="O167" s="228"/>
      <c r="P167" s="228"/>
      <c r="Q167" s="228"/>
      <c r="R167" s="228"/>
      <c r="S167" s="228"/>
      <c r="T167" s="229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0" t="s">
        <v>145</v>
      </c>
      <c r="AU167" s="230" t="s">
        <v>81</v>
      </c>
      <c r="AV167" s="12" t="s">
        <v>83</v>
      </c>
      <c r="AW167" s="12" t="s">
        <v>34</v>
      </c>
      <c r="AX167" s="12" t="s">
        <v>74</v>
      </c>
      <c r="AY167" s="230" t="s">
        <v>137</v>
      </c>
    </row>
    <row r="168" s="12" customFormat="1">
      <c r="A168" s="12"/>
      <c r="B168" s="219"/>
      <c r="C168" s="220"/>
      <c r="D168" s="221" t="s">
        <v>145</v>
      </c>
      <c r="E168" s="222" t="s">
        <v>19</v>
      </c>
      <c r="F168" s="223" t="s">
        <v>680</v>
      </c>
      <c r="G168" s="220"/>
      <c r="H168" s="224">
        <v>3.6000000000000001</v>
      </c>
      <c r="I168" s="225"/>
      <c r="J168" s="220"/>
      <c r="K168" s="220"/>
      <c r="L168" s="226"/>
      <c r="M168" s="227"/>
      <c r="N168" s="228"/>
      <c r="O168" s="228"/>
      <c r="P168" s="228"/>
      <c r="Q168" s="228"/>
      <c r="R168" s="228"/>
      <c r="S168" s="228"/>
      <c r="T168" s="229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0" t="s">
        <v>145</v>
      </c>
      <c r="AU168" s="230" t="s">
        <v>81</v>
      </c>
      <c r="AV168" s="12" t="s">
        <v>83</v>
      </c>
      <c r="AW168" s="12" t="s">
        <v>34</v>
      </c>
      <c r="AX168" s="12" t="s">
        <v>74</v>
      </c>
      <c r="AY168" s="230" t="s">
        <v>137</v>
      </c>
    </row>
    <row r="169" s="12" customFormat="1">
      <c r="A169" s="12"/>
      <c r="B169" s="219"/>
      <c r="C169" s="220"/>
      <c r="D169" s="221" t="s">
        <v>145</v>
      </c>
      <c r="E169" s="222" t="s">
        <v>19</v>
      </c>
      <c r="F169" s="223" t="s">
        <v>681</v>
      </c>
      <c r="G169" s="220"/>
      <c r="H169" s="224">
        <v>199.19999999999999</v>
      </c>
      <c r="I169" s="225"/>
      <c r="J169" s="220"/>
      <c r="K169" s="220"/>
      <c r="L169" s="226"/>
      <c r="M169" s="227"/>
      <c r="N169" s="228"/>
      <c r="O169" s="228"/>
      <c r="P169" s="228"/>
      <c r="Q169" s="228"/>
      <c r="R169" s="228"/>
      <c r="S169" s="228"/>
      <c r="T169" s="229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0" t="s">
        <v>145</v>
      </c>
      <c r="AU169" s="230" t="s">
        <v>81</v>
      </c>
      <c r="AV169" s="12" t="s">
        <v>83</v>
      </c>
      <c r="AW169" s="12" t="s">
        <v>34</v>
      </c>
      <c r="AX169" s="12" t="s">
        <v>74</v>
      </c>
      <c r="AY169" s="230" t="s">
        <v>137</v>
      </c>
    </row>
    <row r="170" s="13" customFormat="1">
      <c r="A170" s="13"/>
      <c r="B170" s="231"/>
      <c r="C170" s="232"/>
      <c r="D170" s="221" t="s">
        <v>145</v>
      </c>
      <c r="E170" s="233" t="s">
        <v>19</v>
      </c>
      <c r="F170" s="234" t="s">
        <v>147</v>
      </c>
      <c r="G170" s="232"/>
      <c r="H170" s="235">
        <v>2504.4000000000001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145</v>
      </c>
      <c r="AU170" s="241" t="s">
        <v>81</v>
      </c>
      <c r="AV170" s="13" t="s">
        <v>143</v>
      </c>
      <c r="AW170" s="13" t="s">
        <v>34</v>
      </c>
      <c r="AX170" s="13" t="s">
        <v>81</v>
      </c>
      <c r="AY170" s="241" t="s">
        <v>137</v>
      </c>
    </row>
    <row r="171" s="2" customFormat="1" ht="24.15" customHeight="1">
      <c r="A171" s="40"/>
      <c r="B171" s="41"/>
      <c r="C171" s="267" t="s">
        <v>301</v>
      </c>
      <c r="D171" s="267" t="s">
        <v>243</v>
      </c>
      <c r="E171" s="268" t="s">
        <v>327</v>
      </c>
      <c r="F171" s="269" t="s">
        <v>328</v>
      </c>
      <c r="G171" s="270" t="s">
        <v>141</v>
      </c>
      <c r="H171" s="271">
        <v>2754.8400000000001</v>
      </c>
      <c r="I171" s="272"/>
      <c r="J171" s="271">
        <f>ROUND(I171*H171,1)</f>
        <v>0</v>
      </c>
      <c r="K171" s="269" t="s">
        <v>19</v>
      </c>
      <c r="L171" s="273"/>
      <c r="M171" s="274" t="s">
        <v>19</v>
      </c>
      <c r="N171" s="275" t="s">
        <v>45</v>
      </c>
      <c r="O171" s="86"/>
      <c r="P171" s="215">
        <f>O171*H171</f>
        <v>0</v>
      </c>
      <c r="Q171" s="215">
        <v>0.00029999999999999997</v>
      </c>
      <c r="R171" s="215">
        <f>Q171*H171</f>
        <v>0.82645199999999996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171</v>
      </c>
      <c r="AT171" s="217" t="s">
        <v>243</v>
      </c>
      <c r="AU171" s="217" t="s">
        <v>81</v>
      </c>
      <c r="AY171" s="19" t="s">
        <v>137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ROUND(I171*H171,1)</f>
        <v>0</v>
      </c>
      <c r="BL171" s="19" t="s">
        <v>143</v>
      </c>
      <c r="BM171" s="217" t="s">
        <v>682</v>
      </c>
    </row>
    <row r="172" s="12" customFormat="1">
      <c r="A172" s="12"/>
      <c r="B172" s="219"/>
      <c r="C172" s="220"/>
      <c r="D172" s="221" t="s">
        <v>145</v>
      </c>
      <c r="E172" s="222" t="s">
        <v>19</v>
      </c>
      <c r="F172" s="223" t="s">
        <v>683</v>
      </c>
      <c r="G172" s="220"/>
      <c r="H172" s="224">
        <v>2754.8400000000001</v>
      </c>
      <c r="I172" s="225"/>
      <c r="J172" s="220"/>
      <c r="K172" s="220"/>
      <c r="L172" s="226"/>
      <c r="M172" s="227"/>
      <c r="N172" s="228"/>
      <c r="O172" s="228"/>
      <c r="P172" s="228"/>
      <c r="Q172" s="228"/>
      <c r="R172" s="228"/>
      <c r="S172" s="228"/>
      <c r="T172" s="229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0" t="s">
        <v>145</v>
      </c>
      <c r="AU172" s="230" t="s">
        <v>81</v>
      </c>
      <c r="AV172" s="12" t="s">
        <v>83</v>
      </c>
      <c r="AW172" s="12" t="s">
        <v>34</v>
      </c>
      <c r="AX172" s="12" t="s">
        <v>81</v>
      </c>
      <c r="AY172" s="230" t="s">
        <v>137</v>
      </c>
    </row>
    <row r="173" s="11" customFormat="1" ht="25.92" customHeight="1">
      <c r="A173" s="11"/>
      <c r="B173" s="193"/>
      <c r="C173" s="194"/>
      <c r="D173" s="195" t="s">
        <v>73</v>
      </c>
      <c r="E173" s="196" t="s">
        <v>159</v>
      </c>
      <c r="F173" s="196" t="s">
        <v>340</v>
      </c>
      <c r="G173" s="194"/>
      <c r="H173" s="194"/>
      <c r="I173" s="197"/>
      <c r="J173" s="198">
        <f>BK173</f>
        <v>0</v>
      </c>
      <c r="K173" s="194"/>
      <c r="L173" s="199"/>
      <c r="M173" s="200"/>
      <c r="N173" s="201"/>
      <c r="O173" s="201"/>
      <c r="P173" s="202">
        <f>SUM(P174:P232)</f>
        <v>0</v>
      </c>
      <c r="Q173" s="201"/>
      <c r="R173" s="202">
        <f>SUM(R174:R232)</f>
        <v>4358.653911899999</v>
      </c>
      <c r="S173" s="201"/>
      <c r="T173" s="203">
        <f>SUM(T174:T232)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4" t="s">
        <v>81</v>
      </c>
      <c r="AT173" s="205" t="s">
        <v>73</v>
      </c>
      <c r="AU173" s="205" t="s">
        <v>74</v>
      </c>
      <c r="AY173" s="204" t="s">
        <v>137</v>
      </c>
      <c r="BK173" s="206">
        <f>SUM(BK174:BK232)</f>
        <v>0</v>
      </c>
    </row>
    <row r="174" s="2" customFormat="1" ht="37.8" customHeight="1">
      <c r="A174" s="40"/>
      <c r="B174" s="41"/>
      <c r="C174" s="207" t="s">
        <v>307</v>
      </c>
      <c r="D174" s="207" t="s">
        <v>138</v>
      </c>
      <c r="E174" s="208" t="s">
        <v>684</v>
      </c>
      <c r="F174" s="209" t="s">
        <v>685</v>
      </c>
      <c r="G174" s="210" t="s">
        <v>141</v>
      </c>
      <c r="H174" s="211">
        <v>6000.3500000000004</v>
      </c>
      <c r="I174" s="212"/>
      <c r="J174" s="211">
        <f>ROUND(I174*H174,1)</f>
        <v>0</v>
      </c>
      <c r="K174" s="209" t="s">
        <v>142</v>
      </c>
      <c r="L174" s="46"/>
      <c r="M174" s="213" t="s">
        <v>19</v>
      </c>
      <c r="N174" s="214" t="s">
        <v>45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143</v>
      </c>
      <c r="AT174" s="217" t="s">
        <v>138</v>
      </c>
      <c r="AU174" s="217" t="s">
        <v>81</v>
      </c>
      <c r="AY174" s="19" t="s">
        <v>137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ROUND(I174*H174,1)</f>
        <v>0</v>
      </c>
      <c r="BL174" s="19" t="s">
        <v>143</v>
      </c>
      <c r="BM174" s="217" t="s">
        <v>686</v>
      </c>
    </row>
    <row r="175" s="15" customFormat="1">
      <c r="A175" s="15"/>
      <c r="B175" s="257"/>
      <c r="C175" s="258"/>
      <c r="D175" s="221" t="s">
        <v>145</v>
      </c>
      <c r="E175" s="259" t="s">
        <v>19</v>
      </c>
      <c r="F175" s="260" t="s">
        <v>687</v>
      </c>
      <c r="G175" s="258"/>
      <c r="H175" s="259" t="s">
        <v>19</v>
      </c>
      <c r="I175" s="261"/>
      <c r="J175" s="258"/>
      <c r="K175" s="258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145</v>
      </c>
      <c r="AU175" s="266" t="s">
        <v>81</v>
      </c>
      <c r="AV175" s="15" t="s">
        <v>81</v>
      </c>
      <c r="AW175" s="15" t="s">
        <v>34</v>
      </c>
      <c r="AX175" s="15" t="s">
        <v>74</v>
      </c>
      <c r="AY175" s="266" t="s">
        <v>137</v>
      </c>
    </row>
    <row r="176" s="12" customFormat="1">
      <c r="A176" s="12"/>
      <c r="B176" s="219"/>
      <c r="C176" s="220"/>
      <c r="D176" s="221" t="s">
        <v>145</v>
      </c>
      <c r="E176" s="222" t="s">
        <v>19</v>
      </c>
      <c r="F176" s="223" t="s">
        <v>649</v>
      </c>
      <c r="G176" s="220"/>
      <c r="H176" s="224">
        <v>3315</v>
      </c>
      <c r="I176" s="225"/>
      <c r="J176" s="220"/>
      <c r="K176" s="220"/>
      <c r="L176" s="226"/>
      <c r="M176" s="227"/>
      <c r="N176" s="228"/>
      <c r="O176" s="228"/>
      <c r="P176" s="228"/>
      <c r="Q176" s="228"/>
      <c r="R176" s="228"/>
      <c r="S176" s="228"/>
      <c r="T176" s="229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0" t="s">
        <v>145</v>
      </c>
      <c r="AU176" s="230" t="s">
        <v>81</v>
      </c>
      <c r="AV176" s="12" t="s">
        <v>83</v>
      </c>
      <c r="AW176" s="12" t="s">
        <v>34</v>
      </c>
      <c r="AX176" s="12" t="s">
        <v>74</v>
      </c>
      <c r="AY176" s="230" t="s">
        <v>137</v>
      </c>
    </row>
    <row r="177" s="12" customFormat="1">
      <c r="A177" s="12"/>
      <c r="B177" s="219"/>
      <c r="C177" s="220"/>
      <c r="D177" s="221" t="s">
        <v>145</v>
      </c>
      <c r="E177" s="222" t="s">
        <v>19</v>
      </c>
      <c r="F177" s="223" t="s">
        <v>651</v>
      </c>
      <c r="G177" s="220"/>
      <c r="H177" s="224">
        <v>206.5</v>
      </c>
      <c r="I177" s="225"/>
      <c r="J177" s="220"/>
      <c r="K177" s="220"/>
      <c r="L177" s="226"/>
      <c r="M177" s="227"/>
      <c r="N177" s="228"/>
      <c r="O177" s="228"/>
      <c r="P177" s="228"/>
      <c r="Q177" s="228"/>
      <c r="R177" s="228"/>
      <c r="S177" s="228"/>
      <c r="T177" s="229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0" t="s">
        <v>145</v>
      </c>
      <c r="AU177" s="230" t="s">
        <v>81</v>
      </c>
      <c r="AV177" s="12" t="s">
        <v>83</v>
      </c>
      <c r="AW177" s="12" t="s">
        <v>34</v>
      </c>
      <c r="AX177" s="12" t="s">
        <v>74</v>
      </c>
      <c r="AY177" s="230" t="s">
        <v>137</v>
      </c>
    </row>
    <row r="178" s="12" customFormat="1">
      <c r="A178" s="12"/>
      <c r="B178" s="219"/>
      <c r="C178" s="220"/>
      <c r="D178" s="221" t="s">
        <v>145</v>
      </c>
      <c r="E178" s="222" t="s">
        <v>19</v>
      </c>
      <c r="F178" s="223" t="s">
        <v>650</v>
      </c>
      <c r="G178" s="220"/>
      <c r="H178" s="224">
        <v>2396.2800000000002</v>
      </c>
      <c r="I178" s="225"/>
      <c r="J178" s="220"/>
      <c r="K178" s="220"/>
      <c r="L178" s="226"/>
      <c r="M178" s="227"/>
      <c r="N178" s="228"/>
      <c r="O178" s="228"/>
      <c r="P178" s="228"/>
      <c r="Q178" s="228"/>
      <c r="R178" s="228"/>
      <c r="S178" s="228"/>
      <c r="T178" s="22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0" t="s">
        <v>145</v>
      </c>
      <c r="AU178" s="230" t="s">
        <v>81</v>
      </c>
      <c r="AV178" s="12" t="s">
        <v>83</v>
      </c>
      <c r="AW178" s="12" t="s">
        <v>34</v>
      </c>
      <c r="AX178" s="12" t="s">
        <v>74</v>
      </c>
      <c r="AY178" s="230" t="s">
        <v>137</v>
      </c>
    </row>
    <row r="179" s="12" customFormat="1">
      <c r="A179" s="12"/>
      <c r="B179" s="219"/>
      <c r="C179" s="220"/>
      <c r="D179" s="221" t="s">
        <v>145</v>
      </c>
      <c r="E179" s="222" t="s">
        <v>19</v>
      </c>
      <c r="F179" s="223" t="s">
        <v>652</v>
      </c>
      <c r="G179" s="220"/>
      <c r="H179" s="224">
        <v>82.569999999999993</v>
      </c>
      <c r="I179" s="225"/>
      <c r="J179" s="220"/>
      <c r="K179" s="220"/>
      <c r="L179" s="226"/>
      <c r="M179" s="227"/>
      <c r="N179" s="228"/>
      <c r="O179" s="228"/>
      <c r="P179" s="228"/>
      <c r="Q179" s="228"/>
      <c r="R179" s="228"/>
      <c r="S179" s="228"/>
      <c r="T179" s="229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0" t="s">
        <v>145</v>
      </c>
      <c r="AU179" s="230" t="s">
        <v>81</v>
      </c>
      <c r="AV179" s="12" t="s">
        <v>83</v>
      </c>
      <c r="AW179" s="12" t="s">
        <v>34</v>
      </c>
      <c r="AX179" s="12" t="s">
        <v>74</v>
      </c>
      <c r="AY179" s="230" t="s">
        <v>137</v>
      </c>
    </row>
    <row r="180" s="13" customFormat="1">
      <c r="A180" s="13"/>
      <c r="B180" s="231"/>
      <c r="C180" s="232"/>
      <c r="D180" s="221" t="s">
        <v>145</v>
      </c>
      <c r="E180" s="233" t="s">
        <v>19</v>
      </c>
      <c r="F180" s="234" t="s">
        <v>147</v>
      </c>
      <c r="G180" s="232"/>
      <c r="H180" s="235">
        <v>6000.3500000000004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145</v>
      </c>
      <c r="AU180" s="241" t="s">
        <v>81</v>
      </c>
      <c r="AV180" s="13" t="s">
        <v>143</v>
      </c>
      <c r="AW180" s="13" t="s">
        <v>34</v>
      </c>
      <c r="AX180" s="13" t="s">
        <v>81</v>
      </c>
      <c r="AY180" s="241" t="s">
        <v>137</v>
      </c>
    </row>
    <row r="181" s="2" customFormat="1" ht="24.15" customHeight="1">
      <c r="A181" s="40"/>
      <c r="B181" s="41"/>
      <c r="C181" s="267" t="s">
        <v>314</v>
      </c>
      <c r="D181" s="267" t="s">
        <v>243</v>
      </c>
      <c r="E181" s="268" t="s">
        <v>688</v>
      </c>
      <c r="F181" s="269" t="s">
        <v>689</v>
      </c>
      <c r="G181" s="270" t="s">
        <v>246</v>
      </c>
      <c r="H181" s="271">
        <v>212.16999999999999</v>
      </c>
      <c r="I181" s="272"/>
      <c r="J181" s="271">
        <f>ROUND(I181*H181,1)</f>
        <v>0</v>
      </c>
      <c r="K181" s="269" t="s">
        <v>19</v>
      </c>
      <c r="L181" s="273"/>
      <c r="M181" s="274" t="s">
        <v>19</v>
      </c>
      <c r="N181" s="275" t="s">
        <v>45</v>
      </c>
      <c r="O181" s="86"/>
      <c r="P181" s="215">
        <f>O181*H181</f>
        <v>0</v>
      </c>
      <c r="Q181" s="215">
        <v>1</v>
      </c>
      <c r="R181" s="215">
        <f>Q181*H181</f>
        <v>212.16999999999999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171</v>
      </c>
      <c r="AT181" s="217" t="s">
        <v>243</v>
      </c>
      <c r="AU181" s="217" t="s">
        <v>81</v>
      </c>
      <c r="AY181" s="19" t="s">
        <v>137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81</v>
      </c>
      <c r="BK181" s="218">
        <f>ROUND(I181*H181,1)</f>
        <v>0</v>
      </c>
      <c r="BL181" s="19" t="s">
        <v>143</v>
      </c>
      <c r="BM181" s="217" t="s">
        <v>690</v>
      </c>
    </row>
    <row r="182" s="2" customFormat="1">
      <c r="A182" s="40"/>
      <c r="B182" s="41"/>
      <c r="C182" s="42"/>
      <c r="D182" s="221" t="s">
        <v>175</v>
      </c>
      <c r="E182" s="42"/>
      <c r="F182" s="242" t="s">
        <v>691</v>
      </c>
      <c r="G182" s="42"/>
      <c r="H182" s="42"/>
      <c r="I182" s="243"/>
      <c r="J182" s="42"/>
      <c r="K182" s="42"/>
      <c r="L182" s="46"/>
      <c r="M182" s="244"/>
      <c r="N182" s="24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175</v>
      </c>
      <c r="AU182" s="19" t="s">
        <v>81</v>
      </c>
    </row>
    <row r="183" s="12" customFormat="1">
      <c r="A183" s="12"/>
      <c r="B183" s="219"/>
      <c r="C183" s="220"/>
      <c r="D183" s="221" t="s">
        <v>145</v>
      </c>
      <c r="E183" s="222" t="s">
        <v>19</v>
      </c>
      <c r="F183" s="223" t="s">
        <v>692</v>
      </c>
      <c r="G183" s="220"/>
      <c r="H183" s="224">
        <v>212.16999999999999</v>
      </c>
      <c r="I183" s="225"/>
      <c r="J183" s="220"/>
      <c r="K183" s="220"/>
      <c r="L183" s="226"/>
      <c r="M183" s="227"/>
      <c r="N183" s="228"/>
      <c r="O183" s="228"/>
      <c r="P183" s="228"/>
      <c r="Q183" s="228"/>
      <c r="R183" s="228"/>
      <c r="S183" s="228"/>
      <c r="T183" s="229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0" t="s">
        <v>145</v>
      </c>
      <c r="AU183" s="230" t="s">
        <v>81</v>
      </c>
      <c r="AV183" s="12" t="s">
        <v>83</v>
      </c>
      <c r="AW183" s="12" t="s">
        <v>34</v>
      </c>
      <c r="AX183" s="12" t="s">
        <v>81</v>
      </c>
      <c r="AY183" s="230" t="s">
        <v>137</v>
      </c>
    </row>
    <row r="184" s="2" customFormat="1" ht="14.4" customHeight="1">
      <c r="A184" s="40"/>
      <c r="B184" s="41"/>
      <c r="C184" s="207" t="s">
        <v>319</v>
      </c>
      <c r="D184" s="207" t="s">
        <v>138</v>
      </c>
      <c r="E184" s="208" t="s">
        <v>357</v>
      </c>
      <c r="F184" s="209" t="s">
        <v>358</v>
      </c>
      <c r="G184" s="210" t="s">
        <v>141</v>
      </c>
      <c r="H184" s="211">
        <v>11332.48</v>
      </c>
      <c r="I184" s="212"/>
      <c r="J184" s="211">
        <f>ROUND(I184*H184,1)</f>
        <v>0</v>
      </c>
      <c r="K184" s="209" t="s">
        <v>142</v>
      </c>
      <c r="L184" s="46"/>
      <c r="M184" s="213" t="s">
        <v>19</v>
      </c>
      <c r="N184" s="214" t="s">
        <v>45</v>
      </c>
      <c r="O184" s="86"/>
      <c r="P184" s="215">
        <f>O184*H184</f>
        <v>0</v>
      </c>
      <c r="Q184" s="215">
        <v>0.34499999999999997</v>
      </c>
      <c r="R184" s="215">
        <f>Q184*H184</f>
        <v>3909.7055999999993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143</v>
      </c>
      <c r="AT184" s="217" t="s">
        <v>138</v>
      </c>
      <c r="AU184" s="217" t="s">
        <v>81</v>
      </c>
      <c r="AY184" s="19" t="s">
        <v>137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ROUND(I184*H184,1)</f>
        <v>0</v>
      </c>
      <c r="BL184" s="19" t="s">
        <v>143</v>
      </c>
      <c r="BM184" s="217" t="s">
        <v>693</v>
      </c>
    </row>
    <row r="185" s="2" customFormat="1">
      <c r="A185" s="40"/>
      <c r="B185" s="41"/>
      <c r="C185" s="42"/>
      <c r="D185" s="221" t="s">
        <v>175</v>
      </c>
      <c r="E185" s="42"/>
      <c r="F185" s="242" t="s">
        <v>360</v>
      </c>
      <c r="G185" s="42"/>
      <c r="H185" s="42"/>
      <c r="I185" s="243"/>
      <c r="J185" s="42"/>
      <c r="K185" s="42"/>
      <c r="L185" s="46"/>
      <c r="M185" s="244"/>
      <c r="N185" s="24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175</v>
      </c>
      <c r="AU185" s="19" t="s">
        <v>81</v>
      </c>
    </row>
    <row r="186" s="15" customFormat="1">
      <c r="A186" s="15"/>
      <c r="B186" s="257"/>
      <c r="C186" s="258"/>
      <c r="D186" s="221" t="s">
        <v>145</v>
      </c>
      <c r="E186" s="259" t="s">
        <v>19</v>
      </c>
      <c r="F186" s="260" t="s">
        <v>361</v>
      </c>
      <c r="G186" s="258"/>
      <c r="H186" s="259" t="s">
        <v>19</v>
      </c>
      <c r="I186" s="261"/>
      <c r="J186" s="258"/>
      <c r="K186" s="258"/>
      <c r="L186" s="262"/>
      <c r="M186" s="263"/>
      <c r="N186" s="264"/>
      <c r="O186" s="264"/>
      <c r="P186" s="264"/>
      <c r="Q186" s="264"/>
      <c r="R186" s="264"/>
      <c r="S186" s="264"/>
      <c r="T186" s="26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6" t="s">
        <v>145</v>
      </c>
      <c r="AU186" s="266" t="s">
        <v>81</v>
      </c>
      <c r="AV186" s="15" t="s">
        <v>81</v>
      </c>
      <c r="AW186" s="15" t="s">
        <v>34</v>
      </c>
      <c r="AX186" s="15" t="s">
        <v>74</v>
      </c>
      <c r="AY186" s="266" t="s">
        <v>137</v>
      </c>
    </row>
    <row r="187" s="15" customFormat="1">
      <c r="A187" s="15"/>
      <c r="B187" s="257"/>
      <c r="C187" s="258"/>
      <c r="D187" s="221" t="s">
        <v>145</v>
      </c>
      <c r="E187" s="259" t="s">
        <v>19</v>
      </c>
      <c r="F187" s="260" t="s">
        <v>347</v>
      </c>
      <c r="G187" s="258"/>
      <c r="H187" s="259" t="s">
        <v>19</v>
      </c>
      <c r="I187" s="261"/>
      <c r="J187" s="258"/>
      <c r="K187" s="258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145</v>
      </c>
      <c r="AU187" s="266" t="s">
        <v>81</v>
      </c>
      <c r="AV187" s="15" t="s">
        <v>81</v>
      </c>
      <c r="AW187" s="15" t="s">
        <v>34</v>
      </c>
      <c r="AX187" s="15" t="s">
        <v>74</v>
      </c>
      <c r="AY187" s="266" t="s">
        <v>137</v>
      </c>
    </row>
    <row r="188" s="12" customFormat="1">
      <c r="A188" s="12"/>
      <c r="B188" s="219"/>
      <c r="C188" s="220"/>
      <c r="D188" s="221" t="s">
        <v>145</v>
      </c>
      <c r="E188" s="222" t="s">
        <v>19</v>
      </c>
      <c r="F188" s="223" t="s">
        <v>649</v>
      </c>
      <c r="G188" s="220"/>
      <c r="H188" s="224">
        <v>3315</v>
      </c>
      <c r="I188" s="225"/>
      <c r="J188" s="220"/>
      <c r="K188" s="220"/>
      <c r="L188" s="226"/>
      <c r="M188" s="227"/>
      <c r="N188" s="228"/>
      <c r="O188" s="228"/>
      <c r="P188" s="228"/>
      <c r="Q188" s="228"/>
      <c r="R188" s="228"/>
      <c r="S188" s="228"/>
      <c r="T188" s="229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0" t="s">
        <v>145</v>
      </c>
      <c r="AU188" s="230" t="s">
        <v>81</v>
      </c>
      <c r="AV188" s="12" t="s">
        <v>83</v>
      </c>
      <c r="AW188" s="12" t="s">
        <v>34</v>
      </c>
      <c r="AX188" s="12" t="s">
        <v>74</v>
      </c>
      <c r="AY188" s="230" t="s">
        <v>137</v>
      </c>
    </row>
    <row r="189" s="12" customFormat="1">
      <c r="A189" s="12"/>
      <c r="B189" s="219"/>
      <c r="C189" s="220"/>
      <c r="D189" s="221" t="s">
        <v>145</v>
      </c>
      <c r="E189" s="222" t="s">
        <v>19</v>
      </c>
      <c r="F189" s="223" t="s">
        <v>651</v>
      </c>
      <c r="G189" s="220"/>
      <c r="H189" s="224">
        <v>206.5</v>
      </c>
      <c r="I189" s="225"/>
      <c r="J189" s="220"/>
      <c r="K189" s="220"/>
      <c r="L189" s="226"/>
      <c r="M189" s="227"/>
      <c r="N189" s="228"/>
      <c r="O189" s="228"/>
      <c r="P189" s="228"/>
      <c r="Q189" s="228"/>
      <c r="R189" s="228"/>
      <c r="S189" s="228"/>
      <c r="T189" s="229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0" t="s">
        <v>145</v>
      </c>
      <c r="AU189" s="230" t="s">
        <v>81</v>
      </c>
      <c r="AV189" s="12" t="s">
        <v>83</v>
      </c>
      <c r="AW189" s="12" t="s">
        <v>34</v>
      </c>
      <c r="AX189" s="12" t="s">
        <v>74</v>
      </c>
      <c r="AY189" s="230" t="s">
        <v>137</v>
      </c>
    </row>
    <row r="190" s="12" customFormat="1">
      <c r="A190" s="12"/>
      <c r="B190" s="219"/>
      <c r="C190" s="220"/>
      <c r="D190" s="221" t="s">
        <v>145</v>
      </c>
      <c r="E190" s="222" t="s">
        <v>19</v>
      </c>
      <c r="F190" s="223" t="s">
        <v>694</v>
      </c>
      <c r="G190" s="220"/>
      <c r="H190" s="224">
        <v>2396.2800000000002</v>
      </c>
      <c r="I190" s="225"/>
      <c r="J190" s="220"/>
      <c r="K190" s="220"/>
      <c r="L190" s="226"/>
      <c r="M190" s="227"/>
      <c r="N190" s="228"/>
      <c r="O190" s="228"/>
      <c r="P190" s="228"/>
      <c r="Q190" s="228"/>
      <c r="R190" s="228"/>
      <c r="S190" s="228"/>
      <c r="T190" s="229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0" t="s">
        <v>145</v>
      </c>
      <c r="AU190" s="230" t="s">
        <v>81</v>
      </c>
      <c r="AV190" s="12" t="s">
        <v>83</v>
      </c>
      <c r="AW190" s="12" t="s">
        <v>34</v>
      </c>
      <c r="AX190" s="12" t="s">
        <v>74</v>
      </c>
      <c r="AY190" s="230" t="s">
        <v>137</v>
      </c>
    </row>
    <row r="191" s="12" customFormat="1">
      <c r="A191" s="12"/>
      <c r="B191" s="219"/>
      <c r="C191" s="220"/>
      <c r="D191" s="221" t="s">
        <v>145</v>
      </c>
      <c r="E191" s="222" t="s">
        <v>19</v>
      </c>
      <c r="F191" s="223" t="s">
        <v>695</v>
      </c>
      <c r="G191" s="220"/>
      <c r="H191" s="224">
        <v>82.569999999999993</v>
      </c>
      <c r="I191" s="225"/>
      <c r="J191" s="220"/>
      <c r="K191" s="220"/>
      <c r="L191" s="226"/>
      <c r="M191" s="227"/>
      <c r="N191" s="228"/>
      <c r="O191" s="228"/>
      <c r="P191" s="228"/>
      <c r="Q191" s="228"/>
      <c r="R191" s="228"/>
      <c r="S191" s="228"/>
      <c r="T191" s="229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0" t="s">
        <v>145</v>
      </c>
      <c r="AU191" s="230" t="s">
        <v>81</v>
      </c>
      <c r="AV191" s="12" t="s">
        <v>83</v>
      </c>
      <c r="AW191" s="12" t="s">
        <v>34</v>
      </c>
      <c r="AX191" s="12" t="s">
        <v>74</v>
      </c>
      <c r="AY191" s="230" t="s">
        <v>137</v>
      </c>
    </row>
    <row r="192" s="14" customFormat="1">
      <c r="A192" s="14"/>
      <c r="B192" s="246"/>
      <c r="C192" s="247"/>
      <c r="D192" s="221" t="s">
        <v>145</v>
      </c>
      <c r="E192" s="248" t="s">
        <v>19</v>
      </c>
      <c r="F192" s="249" t="s">
        <v>210</v>
      </c>
      <c r="G192" s="247"/>
      <c r="H192" s="250">
        <v>6000.3500000000004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145</v>
      </c>
      <c r="AU192" s="256" t="s">
        <v>81</v>
      </c>
      <c r="AV192" s="14" t="s">
        <v>152</v>
      </c>
      <c r="AW192" s="14" t="s">
        <v>34</v>
      </c>
      <c r="AX192" s="14" t="s">
        <v>74</v>
      </c>
      <c r="AY192" s="256" t="s">
        <v>137</v>
      </c>
    </row>
    <row r="193" s="15" customFormat="1">
      <c r="A193" s="15"/>
      <c r="B193" s="257"/>
      <c r="C193" s="258"/>
      <c r="D193" s="221" t="s">
        <v>145</v>
      </c>
      <c r="E193" s="259" t="s">
        <v>19</v>
      </c>
      <c r="F193" s="260" t="s">
        <v>362</v>
      </c>
      <c r="G193" s="258"/>
      <c r="H193" s="259" t="s">
        <v>19</v>
      </c>
      <c r="I193" s="261"/>
      <c r="J193" s="258"/>
      <c r="K193" s="258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145</v>
      </c>
      <c r="AU193" s="266" t="s">
        <v>81</v>
      </c>
      <c r="AV193" s="15" t="s">
        <v>81</v>
      </c>
      <c r="AW193" s="15" t="s">
        <v>34</v>
      </c>
      <c r="AX193" s="15" t="s">
        <v>74</v>
      </c>
      <c r="AY193" s="266" t="s">
        <v>137</v>
      </c>
    </row>
    <row r="194" s="12" customFormat="1">
      <c r="A194" s="12"/>
      <c r="B194" s="219"/>
      <c r="C194" s="220"/>
      <c r="D194" s="221" t="s">
        <v>145</v>
      </c>
      <c r="E194" s="222" t="s">
        <v>19</v>
      </c>
      <c r="F194" s="223" t="s">
        <v>649</v>
      </c>
      <c r="G194" s="220"/>
      <c r="H194" s="224">
        <v>3315</v>
      </c>
      <c r="I194" s="225"/>
      <c r="J194" s="220"/>
      <c r="K194" s="220"/>
      <c r="L194" s="226"/>
      <c r="M194" s="227"/>
      <c r="N194" s="228"/>
      <c r="O194" s="228"/>
      <c r="P194" s="228"/>
      <c r="Q194" s="228"/>
      <c r="R194" s="228"/>
      <c r="S194" s="228"/>
      <c r="T194" s="22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0" t="s">
        <v>145</v>
      </c>
      <c r="AU194" s="230" t="s">
        <v>81</v>
      </c>
      <c r="AV194" s="12" t="s">
        <v>83</v>
      </c>
      <c r="AW194" s="12" t="s">
        <v>34</v>
      </c>
      <c r="AX194" s="12" t="s">
        <v>74</v>
      </c>
      <c r="AY194" s="230" t="s">
        <v>137</v>
      </c>
    </row>
    <row r="195" s="12" customFormat="1">
      <c r="A195" s="12"/>
      <c r="B195" s="219"/>
      <c r="C195" s="220"/>
      <c r="D195" s="221" t="s">
        <v>145</v>
      </c>
      <c r="E195" s="222" t="s">
        <v>19</v>
      </c>
      <c r="F195" s="223" t="s">
        <v>651</v>
      </c>
      <c r="G195" s="220"/>
      <c r="H195" s="224">
        <v>206.5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0" t="s">
        <v>145</v>
      </c>
      <c r="AU195" s="230" t="s">
        <v>81</v>
      </c>
      <c r="AV195" s="12" t="s">
        <v>83</v>
      </c>
      <c r="AW195" s="12" t="s">
        <v>34</v>
      </c>
      <c r="AX195" s="12" t="s">
        <v>74</v>
      </c>
      <c r="AY195" s="230" t="s">
        <v>137</v>
      </c>
    </row>
    <row r="196" s="12" customFormat="1">
      <c r="A196" s="12"/>
      <c r="B196" s="219"/>
      <c r="C196" s="220"/>
      <c r="D196" s="221" t="s">
        <v>145</v>
      </c>
      <c r="E196" s="222" t="s">
        <v>19</v>
      </c>
      <c r="F196" s="223" t="s">
        <v>696</v>
      </c>
      <c r="G196" s="220"/>
      <c r="H196" s="224">
        <v>1750.3199999999999</v>
      </c>
      <c r="I196" s="225"/>
      <c r="J196" s="220"/>
      <c r="K196" s="220"/>
      <c r="L196" s="226"/>
      <c r="M196" s="227"/>
      <c r="N196" s="228"/>
      <c r="O196" s="228"/>
      <c r="P196" s="228"/>
      <c r="Q196" s="228"/>
      <c r="R196" s="228"/>
      <c r="S196" s="228"/>
      <c r="T196" s="229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0" t="s">
        <v>145</v>
      </c>
      <c r="AU196" s="230" t="s">
        <v>81</v>
      </c>
      <c r="AV196" s="12" t="s">
        <v>83</v>
      </c>
      <c r="AW196" s="12" t="s">
        <v>34</v>
      </c>
      <c r="AX196" s="12" t="s">
        <v>74</v>
      </c>
      <c r="AY196" s="230" t="s">
        <v>137</v>
      </c>
    </row>
    <row r="197" s="12" customFormat="1">
      <c r="A197" s="12"/>
      <c r="B197" s="219"/>
      <c r="C197" s="220"/>
      <c r="D197" s="221" t="s">
        <v>145</v>
      </c>
      <c r="E197" s="222" t="s">
        <v>19</v>
      </c>
      <c r="F197" s="223" t="s">
        <v>697</v>
      </c>
      <c r="G197" s="220"/>
      <c r="H197" s="224">
        <v>60.310000000000002</v>
      </c>
      <c r="I197" s="225"/>
      <c r="J197" s="220"/>
      <c r="K197" s="220"/>
      <c r="L197" s="226"/>
      <c r="M197" s="227"/>
      <c r="N197" s="228"/>
      <c r="O197" s="228"/>
      <c r="P197" s="228"/>
      <c r="Q197" s="228"/>
      <c r="R197" s="228"/>
      <c r="S197" s="228"/>
      <c r="T197" s="229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0" t="s">
        <v>145</v>
      </c>
      <c r="AU197" s="230" t="s">
        <v>81</v>
      </c>
      <c r="AV197" s="12" t="s">
        <v>83</v>
      </c>
      <c r="AW197" s="12" t="s">
        <v>34</v>
      </c>
      <c r="AX197" s="12" t="s">
        <v>74</v>
      </c>
      <c r="AY197" s="230" t="s">
        <v>137</v>
      </c>
    </row>
    <row r="198" s="13" customFormat="1">
      <c r="A198" s="13"/>
      <c r="B198" s="231"/>
      <c r="C198" s="232"/>
      <c r="D198" s="221" t="s">
        <v>145</v>
      </c>
      <c r="E198" s="233" t="s">
        <v>19</v>
      </c>
      <c r="F198" s="234" t="s">
        <v>147</v>
      </c>
      <c r="G198" s="232"/>
      <c r="H198" s="235">
        <v>11332.48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145</v>
      </c>
      <c r="AU198" s="241" t="s">
        <v>81</v>
      </c>
      <c r="AV198" s="13" t="s">
        <v>143</v>
      </c>
      <c r="AW198" s="13" t="s">
        <v>34</v>
      </c>
      <c r="AX198" s="13" t="s">
        <v>81</v>
      </c>
      <c r="AY198" s="241" t="s">
        <v>137</v>
      </c>
    </row>
    <row r="199" s="2" customFormat="1" ht="14.4" customHeight="1">
      <c r="A199" s="40"/>
      <c r="B199" s="41"/>
      <c r="C199" s="207" t="s">
        <v>326</v>
      </c>
      <c r="D199" s="207" t="s">
        <v>138</v>
      </c>
      <c r="E199" s="208" t="s">
        <v>366</v>
      </c>
      <c r="F199" s="209" t="s">
        <v>367</v>
      </c>
      <c r="G199" s="210" t="s">
        <v>141</v>
      </c>
      <c r="H199" s="211">
        <v>3931.0500000000002</v>
      </c>
      <c r="I199" s="212"/>
      <c r="J199" s="211">
        <f>ROUND(I199*H199,1)</f>
        <v>0</v>
      </c>
      <c r="K199" s="209" t="s">
        <v>142</v>
      </c>
      <c r="L199" s="46"/>
      <c r="M199" s="213" t="s">
        <v>19</v>
      </c>
      <c r="N199" s="214" t="s">
        <v>45</v>
      </c>
      <c r="O199" s="86"/>
      <c r="P199" s="215">
        <f>O199*H199</f>
        <v>0</v>
      </c>
      <c r="Q199" s="215">
        <v>0.0056100000000000004</v>
      </c>
      <c r="R199" s="215">
        <f>Q199*H199</f>
        <v>22.053190500000003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143</v>
      </c>
      <c r="AT199" s="217" t="s">
        <v>138</v>
      </c>
      <c r="AU199" s="217" t="s">
        <v>81</v>
      </c>
      <c r="AY199" s="19" t="s">
        <v>137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ROUND(I199*H199,1)</f>
        <v>0</v>
      </c>
      <c r="BL199" s="19" t="s">
        <v>143</v>
      </c>
      <c r="BM199" s="217" t="s">
        <v>698</v>
      </c>
    </row>
    <row r="200" s="15" customFormat="1">
      <c r="A200" s="15"/>
      <c r="B200" s="257"/>
      <c r="C200" s="258"/>
      <c r="D200" s="221" t="s">
        <v>145</v>
      </c>
      <c r="E200" s="259" t="s">
        <v>19</v>
      </c>
      <c r="F200" s="260" t="s">
        <v>361</v>
      </c>
      <c r="G200" s="258"/>
      <c r="H200" s="259" t="s">
        <v>19</v>
      </c>
      <c r="I200" s="261"/>
      <c r="J200" s="258"/>
      <c r="K200" s="258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145</v>
      </c>
      <c r="AU200" s="266" t="s">
        <v>81</v>
      </c>
      <c r="AV200" s="15" t="s">
        <v>81</v>
      </c>
      <c r="AW200" s="15" t="s">
        <v>34</v>
      </c>
      <c r="AX200" s="15" t="s">
        <v>74</v>
      </c>
      <c r="AY200" s="266" t="s">
        <v>137</v>
      </c>
    </row>
    <row r="201" s="12" customFormat="1">
      <c r="A201" s="12"/>
      <c r="B201" s="219"/>
      <c r="C201" s="220"/>
      <c r="D201" s="221" t="s">
        <v>145</v>
      </c>
      <c r="E201" s="222" t="s">
        <v>19</v>
      </c>
      <c r="F201" s="223" t="s">
        <v>649</v>
      </c>
      <c r="G201" s="220"/>
      <c r="H201" s="224">
        <v>3315</v>
      </c>
      <c r="I201" s="225"/>
      <c r="J201" s="220"/>
      <c r="K201" s="220"/>
      <c r="L201" s="226"/>
      <c r="M201" s="227"/>
      <c r="N201" s="228"/>
      <c r="O201" s="228"/>
      <c r="P201" s="228"/>
      <c r="Q201" s="228"/>
      <c r="R201" s="228"/>
      <c r="S201" s="228"/>
      <c r="T201" s="229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0" t="s">
        <v>145</v>
      </c>
      <c r="AU201" s="230" t="s">
        <v>81</v>
      </c>
      <c r="AV201" s="12" t="s">
        <v>83</v>
      </c>
      <c r="AW201" s="12" t="s">
        <v>34</v>
      </c>
      <c r="AX201" s="12" t="s">
        <v>74</v>
      </c>
      <c r="AY201" s="230" t="s">
        <v>137</v>
      </c>
    </row>
    <row r="202" s="12" customFormat="1">
      <c r="A202" s="12"/>
      <c r="B202" s="219"/>
      <c r="C202" s="220"/>
      <c r="D202" s="221" t="s">
        <v>145</v>
      </c>
      <c r="E202" s="222" t="s">
        <v>19</v>
      </c>
      <c r="F202" s="223" t="s">
        <v>651</v>
      </c>
      <c r="G202" s="220"/>
      <c r="H202" s="224">
        <v>206.5</v>
      </c>
      <c r="I202" s="225"/>
      <c r="J202" s="220"/>
      <c r="K202" s="220"/>
      <c r="L202" s="226"/>
      <c r="M202" s="227"/>
      <c r="N202" s="228"/>
      <c r="O202" s="228"/>
      <c r="P202" s="228"/>
      <c r="Q202" s="228"/>
      <c r="R202" s="228"/>
      <c r="S202" s="228"/>
      <c r="T202" s="229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0" t="s">
        <v>145</v>
      </c>
      <c r="AU202" s="230" t="s">
        <v>81</v>
      </c>
      <c r="AV202" s="12" t="s">
        <v>83</v>
      </c>
      <c r="AW202" s="12" t="s">
        <v>34</v>
      </c>
      <c r="AX202" s="12" t="s">
        <v>74</v>
      </c>
      <c r="AY202" s="230" t="s">
        <v>137</v>
      </c>
    </row>
    <row r="203" s="12" customFormat="1">
      <c r="A203" s="12"/>
      <c r="B203" s="219"/>
      <c r="C203" s="220"/>
      <c r="D203" s="221" t="s">
        <v>145</v>
      </c>
      <c r="E203" s="222" t="s">
        <v>19</v>
      </c>
      <c r="F203" s="223" t="s">
        <v>699</v>
      </c>
      <c r="G203" s="220"/>
      <c r="H203" s="224">
        <v>395.91000000000002</v>
      </c>
      <c r="I203" s="225"/>
      <c r="J203" s="220"/>
      <c r="K203" s="220"/>
      <c r="L203" s="226"/>
      <c r="M203" s="227"/>
      <c r="N203" s="228"/>
      <c r="O203" s="228"/>
      <c r="P203" s="228"/>
      <c r="Q203" s="228"/>
      <c r="R203" s="228"/>
      <c r="S203" s="228"/>
      <c r="T203" s="229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0" t="s">
        <v>145</v>
      </c>
      <c r="AU203" s="230" t="s">
        <v>81</v>
      </c>
      <c r="AV203" s="12" t="s">
        <v>83</v>
      </c>
      <c r="AW203" s="12" t="s">
        <v>34</v>
      </c>
      <c r="AX203" s="12" t="s">
        <v>74</v>
      </c>
      <c r="AY203" s="230" t="s">
        <v>137</v>
      </c>
    </row>
    <row r="204" s="12" customFormat="1">
      <c r="A204" s="12"/>
      <c r="B204" s="219"/>
      <c r="C204" s="220"/>
      <c r="D204" s="221" t="s">
        <v>145</v>
      </c>
      <c r="E204" s="222" t="s">
        <v>19</v>
      </c>
      <c r="F204" s="223" t="s">
        <v>700</v>
      </c>
      <c r="G204" s="220"/>
      <c r="H204" s="224">
        <v>13.640000000000001</v>
      </c>
      <c r="I204" s="225"/>
      <c r="J204" s="220"/>
      <c r="K204" s="220"/>
      <c r="L204" s="226"/>
      <c r="M204" s="227"/>
      <c r="N204" s="228"/>
      <c r="O204" s="228"/>
      <c r="P204" s="228"/>
      <c r="Q204" s="228"/>
      <c r="R204" s="228"/>
      <c r="S204" s="228"/>
      <c r="T204" s="229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0" t="s">
        <v>145</v>
      </c>
      <c r="AU204" s="230" t="s">
        <v>81</v>
      </c>
      <c r="AV204" s="12" t="s">
        <v>83</v>
      </c>
      <c r="AW204" s="12" t="s">
        <v>34</v>
      </c>
      <c r="AX204" s="12" t="s">
        <v>74</v>
      </c>
      <c r="AY204" s="230" t="s">
        <v>137</v>
      </c>
    </row>
    <row r="205" s="13" customFormat="1">
      <c r="A205" s="13"/>
      <c r="B205" s="231"/>
      <c r="C205" s="232"/>
      <c r="D205" s="221" t="s">
        <v>145</v>
      </c>
      <c r="E205" s="233" t="s">
        <v>19</v>
      </c>
      <c r="F205" s="234" t="s">
        <v>147</v>
      </c>
      <c r="G205" s="232"/>
      <c r="H205" s="235">
        <v>3931.0500000000002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145</v>
      </c>
      <c r="AU205" s="241" t="s">
        <v>81</v>
      </c>
      <c r="AV205" s="13" t="s">
        <v>143</v>
      </c>
      <c r="AW205" s="13" t="s">
        <v>34</v>
      </c>
      <c r="AX205" s="13" t="s">
        <v>81</v>
      </c>
      <c r="AY205" s="241" t="s">
        <v>137</v>
      </c>
    </row>
    <row r="206" s="2" customFormat="1" ht="24.15" customHeight="1">
      <c r="A206" s="40"/>
      <c r="B206" s="41"/>
      <c r="C206" s="207" t="s">
        <v>331</v>
      </c>
      <c r="D206" s="207" t="s">
        <v>138</v>
      </c>
      <c r="E206" s="208" t="s">
        <v>574</v>
      </c>
      <c r="F206" s="209" t="s">
        <v>575</v>
      </c>
      <c r="G206" s="210" t="s">
        <v>141</v>
      </c>
      <c r="H206" s="211">
        <v>3931.0500000000002</v>
      </c>
      <c r="I206" s="212"/>
      <c r="J206" s="211">
        <f>ROUND(I206*H206,1)</f>
        <v>0</v>
      </c>
      <c r="K206" s="209" t="s">
        <v>142</v>
      </c>
      <c r="L206" s="46"/>
      <c r="M206" s="213" t="s">
        <v>19</v>
      </c>
      <c r="N206" s="214" t="s">
        <v>45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143</v>
      </c>
      <c r="AT206" s="217" t="s">
        <v>138</v>
      </c>
      <c r="AU206" s="217" t="s">
        <v>81</v>
      </c>
      <c r="AY206" s="19" t="s">
        <v>137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ROUND(I206*H206,1)</f>
        <v>0</v>
      </c>
      <c r="BL206" s="19" t="s">
        <v>143</v>
      </c>
      <c r="BM206" s="217" t="s">
        <v>701</v>
      </c>
    </row>
    <row r="207" s="15" customFormat="1">
      <c r="A207" s="15"/>
      <c r="B207" s="257"/>
      <c r="C207" s="258"/>
      <c r="D207" s="221" t="s">
        <v>145</v>
      </c>
      <c r="E207" s="259" t="s">
        <v>19</v>
      </c>
      <c r="F207" s="260" t="s">
        <v>361</v>
      </c>
      <c r="G207" s="258"/>
      <c r="H207" s="259" t="s">
        <v>19</v>
      </c>
      <c r="I207" s="261"/>
      <c r="J207" s="258"/>
      <c r="K207" s="258"/>
      <c r="L207" s="262"/>
      <c r="M207" s="263"/>
      <c r="N207" s="264"/>
      <c r="O207" s="264"/>
      <c r="P207" s="264"/>
      <c r="Q207" s="264"/>
      <c r="R207" s="264"/>
      <c r="S207" s="264"/>
      <c r="T207" s="26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6" t="s">
        <v>145</v>
      </c>
      <c r="AU207" s="266" t="s">
        <v>81</v>
      </c>
      <c r="AV207" s="15" t="s">
        <v>81</v>
      </c>
      <c r="AW207" s="15" t="s">
        <v>34</v>
      </c>
      <c r="AX207" s="15" t="s">
        <v>74</v>
      </c>
      <c r="AY207" s="266" t="s">
        <v>137</v>
      </c>
    </row>
    <row r="208" s="12" customFormat="1">
      <c r="A208" s="12"/>
      <c r="B208" s="219"/>
      <c r="C208" s="220"/>
      <c r="D208" s="221" t="s">
        <v>145</v>
      </c>
      <c r="E208" s="222" t="s">
        <v>19</v>
      </c>
      <c r="F208" s="223" t="s">
        <v>649</v>
      </c>
      <c r="G208" s="220"/>
      <c r="H208" s="224">
        <v>3315</v>
      </c>
      <c r="I208" s="225"/>
      <c r="J208" s="220"/>
      <c r="K208" s="220"/>
      <c r="L208" s="226"/>
      <c r="M208" s="227"/>
      <c r="N208" s="228"/>
      <c r="O208" s="228"/>
      <c r="P208" s="228"/>
      <c r="Q208" s="228"/>
      <c r="R208" s="228"/>
      <c r="S208" s="228"/>
      <c r="T208" s="229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0" t="s">
        <v>145</v>
      </c>
      <c r="AU208" s="230" t="s">
        <v>81</v>
      </c>
      <c r="AV208" s="12" t="s">
        <v>83</v>
      </c>
      <c r="AW208" s="12" t="s">
        <v>34</v>
      </c>
      <c r="AX208" s="12" t="s">
        <v>74</v>
      </c>
      <c r="AY208" s="230" t="s">
        <v>137</v>
      </c>
    </row>
    <row r="209" s="12" customFormat="1">
      <c r="A209" s="12"/>
      <c r="B209" s="219"/>
      <c r="C209" s="220"/>
      <c r="D209" s="221" t="s">
        <v>145</v>
      </c>
      <c r="E209" s="222" t="s">
        <v>19</v>
      </c>
      <c r="F209" s="223" t="s">
        <v>651</v>
      </c>
      <c r="G209" s="220"/>
      <c r="H209" s="224">
        <v>206.5</v>
      </c>
      <c r="I209" s="225"/>
      <c r="J209" s="220"/>
      <c r="K209" s="220"/>
      <c r="L209" s="226"/>
      <c r="M209" s="227"/>
      <c r="N209" s="228"/>
      <c r="O209" s="228"/>
      <c r="P209" s="228"/>
      <c r="Q209" s="228"/>
      <c r="R209" s="228"/>
      <c r="S209" s="228"/>
      <c r="T209" s="229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0" t="s">
        <v>145</v>
      </c>
      <c r="AU209" s="230" t="s">
        <v>81</v>
      </c>
      <c r="AV209" s="12" t="s">
        <v>83</v>
      </c>
      <c r="AW209" s="12" t="s">
        <v>34</v>
      </c>
      <c r="AX209" s="12" t="s">
        <v>74</v>
      </c>
      <c r="AY209" s="230" t="s">
        <v>137</v>
      </c>
    </row>
    <row r="210" s="12" customFormat="1">
      <c r="A210" s="12"/>
      <c r="B210" s="219"/>
      <c r="C210" s="220"/>
      <c r="D210" s="221" t="s">
        <v>145</v>
      </c>
      <c r="E210" s="222" t="s">
        <v>19</v>
      </c>
      <c r="F210" s="223" t="s">
        <v>699</v>
      </c>
      <c r="G210" s="220"/>
      <c r="H210" s="224">
        <v>395.91000000000002</v>
      </c>
      <c r="I210" s="225"/>
      <c r="J210" s="220"/>
      <c r="K210" s="220"/>
      <c r="L210" s="226"/>
      <c r="M210" s="227"/>
      <c r="N210" s="228"/>
      <c r="O210" s="228"/>
      <c r="P210" s="228"/>
      <c r="Q210" s="228"/>
      <c r="R210" s="228"/>
      <c r="S210" s="228"/>
      <c r="T210" s="229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0" t="s">
        <v>145</v>
      </c>
      <c r="AU210" s="230" t="s">
        <v>81</v>
      </c>
      <c r="AV210" s="12" t="s">
        <v>83</v>
      </c>
      <c r="AW210" s="12" t="s">
        <v>34</v>
      </c>
      <c r="AX210" s="12" t="s">
        <v>74</v>
      </c>
      <c r="AY210" s="230" t="s">
        <v>137</v>
      </c>
    </row>
    <row r="211" s="12" customFormat="1">
      <c r="A211" s="12"/>
      <c r="B211" s="219"/>
      <c r="C211" s="220"/>
      <c r="D211" s="221" t="s">
        <v>145</v>
      </c>
      <c r="E211" s="222" t="s">
        <v>19</v>
      </c>
      <c r="F211" s="223" t="s">
        <v>700</v>
      </c>
      <c r="G211" s="220"/>
      <c r="H211" s="224">
        <v>13.640000000000001</v>
      </c>
      <c r="I211" s="225"/>
      <c r="J211" s="220"/>
      <c r="K211" s="220"/>
      <c r="L211" s="226"/>
      <c r="M211" s="227"/>
      <c r="N211" s="228"/>
      <c r="O211" s="228"/>
      <c r="P211" s="228"/>
      <c r="Q211" s="228"/>
      <c r="R211" s="228"/>
      <c r="S211" s="228"/>
      <c r="T211" s="229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0" t="s">
        <v>145</v>
      </c>
      <c r="AU211" s="230" t="s">
        <v>81</v>
      </c>
      <c r="AV211" s="12" t="s">
        <v>83</v>
      </c>
      <c r="AW211" s="12" t="s">
        <v>34</v>
      </c>
      <c r="AX211" s="12" t="s">
        <v>74</v>
      </c>
      <c r="AY211" s="230" t="s">
        <v>137</v>
      </c>
    </row>
    <row r="212" s="13" customFormat="1">
      <c r="A212" s="13"/>
      <c r="B212" s="231"/>
      <c r="C212" s="232"/>
      <c r="D212" s="221" t="s">
        <v>145</v>
      </c>
      <c r="E212" s="233" t="s">
        <v>19</v>
      </c>
      <c r="F212" s="234" t="s">
        <v>147</v>
      </c>
      <c r="G212" s="232"/>
      <c r="H212" s="235">
        <v>3931.0500000000002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145</v>
      </c>
      <c r="AU212" s="241" t="s">
        <v>81</v>
      </c>
      <c r="AV212" s="13" t="s">
        <v>143</v>
      </c>
      <c r="AW212" s="13" t="s">
        <v>34</v>
      </c>
      <c r="AX212" s="13" t="s">
        <v>81</v>
      </c>
      <c r="AY212" s="241" t="s">
        <v>137</v>
      </c>
    </row>
    <row r="213" s="2" customFormat="1" ht="14.4" customHeight="1">
      <c r="A213" s="40"/>
      <c r="B213" s="41"/>
      <c r="C213" s="207" t="s">
        <v>336</v>
      </c>
      <c r="D213" s="207" t="s">
        <v>138</v>
      </c>
      <c r="E213" s="208" t="s">
        <v>376</v>
      </c>
      <c r="F213" s="209" t="s">
        <v>377</v>
      </c>
      <c r="G213" s="210" t="s">
        <v>141</v>
      </c>
      <c r="H213" s="211">
        <v>3693.9400000000001</v>
      </c>
      <c r="I213" s="212"/>
      <c r="J213" s="211">
        <f>ROUND(I213*H213,1)</f>
        <v>0</v>
      </c>
      <c r="K213" s="209" t="s">
        <v>142</v>
      </c>
      <c r="L213" s="46"/>
      <c r="M213" s="213" t="s">
        <v>19</v>
      </c>
      <c r="N213" s="214" t="s">
        <v>45</v>
      </c>
      <c r="O213" s="86"/>
      <c r="P213" s="215">
        <f>O213*H213</f>
        <v>0</v>
      </c>
      <c r="Q213" s="215">
        <v>0.00031</v>
      </c>
      <c r="R213" s="215">
        <f>Q213*H213</f>
        <v>1.1451214000000001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143</v>
      </c>
      <c r="AT213" s="217" t="s">
        <v>138</v>
      </c>
      <c r="AU213" s="217" t="s">
        <v>81</v>
      </c>
      <c r="AY213" s="19" t="s">
        <v>137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81</v>
      </c>
      <c r="BK213" s="218">
        <f>ROUND(I213*H213,1)</f>
        <v>0</v>
      </c>
      <c r="BL213" s="19" t="s">
        <v>143</v>
      </c>
      <c r="BM213" s="217" t="s">
        <v>702</v>
      </c>
    </row>
    <row r="214" s="15" customFormat="1">
      <c r="A214" s="15"/>
      <c r="B214" s="257"/>
      <c r="C214" s="258"/>
      <c r="D214" s="221" t="s">
        <v>145</v>
      </c>
      <c r="E214" s="259" t="s">
        <v>19</v>
      </c>
      <c r="F214" s="260" t="s">
        <v>361</v>
      </c>
      <c r="G214" s="258"/>
      <c r="H214" s="259" t="s">
        <v>19</v>
      </c>
      <c r="I214" s="261"/>
      <c r="J214" s="258"/>
      <c r="K214" s="258"/>
      <c r="L214" s="262"/>
      <c r="M214" s="263"/>
      <c r="N214" s="264"/>
      <c r="O214" s="264"/>
      <c r="P214" s="264"/>
      <c r="Q214" s="264"/>
      <c r="R214" s="264"/>
      <c r="S214" s="264"/>
      <c r="T214" s="26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6" t="s">
        <v>145</v>
      </c>
      <c r="AU214" s="266" t="s">
        <v>81</v>
      </c>
      <c r="AV214" s="15" t="s">
        <v>81</v>
      </c>
      <c r="AW214" s="15" t="s">
        <v>34</v>
      </c>
      <c r="AX214" s="15" t="s">
        <v>74</v>
      </c>
      <c r="AY214" s="266" t="s">
        <v>137</v>
      </c>
    </row>
    <row r="215" s="12" customFormat="1">
      <c r="A215" s="12"/>
      <c r="B215" s="219"/>
      <c r="C215" s="220"/>
      <c r="D215" s="221" t="s">
        <v>145</v>
      </c>
      <c r="E215" s="222" t="s">
        <v>19</v>
      </c>
      <c r="F215" s="223" t="s">
        <v>649</v>
      </c>
      <c r="G215" s="220"/>
      <c r="H215" s="224">
        <v>3315</v>
      </c>
      <c r="I215" s="225"/>
      <c r="J215" s="220"/>
      <c r="K215" s="220"/>
      <c r="L215" s="226"/>
      <c r="M215" s="227"/>
      <c r="N215" s="228"/>
      <c r="O215" s="228"/>
      <c r="P215" s="228"/>
      <c r="Q215" s="228"/>
      <c r="R215" s="228"/>
      <c r="S215" s="228"/>
      <c r="T215" s="229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0" t="s">
        <v>145</v>
      </c>
      <c r="AU215" s="230" t="s">
        <v>81</v>
      </c>
      <c r="AV215" s="12" t="s">
        <v>83</v>
      </c>
      <c r="AW215" s="12" t="s">
        <v>34</v>
      </c>
      <c r="AX215" s="12" t="s">
        <v>74</v>
      </c>
      <c r="AY215" s="230" t="s">
        <v>137</v>
      </c>
    </row>
    <row r="216" s="12" customFormat="1">
      <c r="A216" s="12"/>
      <c r="B216" s="219"/>
      <c r="C216" s="220"/>
      <c r="D216" s="221" t="s">
        <v>145</v>
      </c>
      <c r="E216" s="222" t="s">
        <v>19</v>
      </c>
      <c r="F216" s="223" t="s">
        <v>651</v>
      </c>
      <c r="G216" s="220"/>
      <c r="H216" s="224">
        <v>206.5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0" t="s">
        <v>145</v>
      </c>
      <c r="AU216" s="230" t="s">
        <v>81</v>
      </c>
      <c r="AV216" s="12" t="s">
        <v>83</v>
      </c>
      <c r="AW216" s="12" t="s">
        <v>34</v>
      </c>
      <c r="AX216" s="12" t="s">
        <v>74</v>
      </c>
      <c r="AY216" s="230" t="s">
        <v>137</v>
      </c>
    </row>
    <row r="217" s="12" customFormat="1">
      <c r="A217" s="12"/>
      <c r="B217" s="219"/>
      <c r="C217" s="220"/>
      <c r="D217" s="221" t="s">
        <v>145</v>
      </c>
      <c r="E217" s="222" t="s">
        <v>19</v>
      </c>
      <c r="F217" s="223" t="s">
        <v>703</v>
      </c>
      <c r="G217" s="220"/>
      <c r="H217" s="224">
        <v>166.69999999999999</v>
      </c>
      <c r="I217" s="225"/>
      <c r="J217" s="220"/>
      <c r="K217" s="220"/>
      <c r="L217" s="226"/>
      <c r="M217" s="227"/>
      <c r="N217" s="228"/>
      <c r="O217" s="228"/>
      <c r="P217" s="228"/>
      <c r="Q217" s="228"/>
      <c r="R217" s="228"/>
      <c r="S217" s="228"/>
      <c r="T217" s="229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0" t="s">
        <v>145</v>
      </c>
      <c r="AU217" s="230" t="s">
        <v>81</v>
      </c>
      <c r="AV217" s="12" t="s">
        <v>83</v>
      </c>
      <c r="AW217" s="12" t="s">
        <v>34</v>
      </c>
      <c r="AX217" s="12" t="s">
        <v>74</v>
      </c>
      <c r="AY217" s="230" t="s">
        <v>137</v>
      </c>
    </row>
    <row r="218" s="12" customFormat="1">
      <c r="A218" s="12"/>
      <c r="B218" s="219"/>
      <c r="C218" s="220"/>
      <c r="D218" s="221" t="s">
        <v>145</v>
      </c>
      <c r="E218" s="222" t="s">
        <v>19</v>
      </c>
      <c r="F218" s="223" t="s">
        <v>704</v>
      </c>
      <c r="G218" s="220"/>
      <c r="H218" s="224">
        <v>5.7400000000000002</v>
      </c>
      <c r="I218" s="225"/>
      <c r="J218" s="220"/>
      <c r="K218" s="220"/>
      <c r="L218" s="226"/>
      <c r="M218" s="227"/>
      <c r="N218" s="228"/>
      <c r="O218" s="228"/>
      <c r="P218" s="228"/>
      <c r="Q218" s="228"/>
      <c r="R218" s="228"/>
      <c r="S218" s="228"/>
      <c r="T218" s="229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0" t="s">
        <v>145</v>
      </c>
      <c r="AU218" s="230" t="s">
        <v>81</v>
      </c>
      <c r="AV218" s="12" t="s">
        <v>83</v>
      </c>
      <c r="AW218" s="12" t="s">
        <v>34</v>
      </c>
      <c r="AX218" s="12" t="s">
        <v>74</v>
      </c>
      <c r="AY218" s="230" t="s">
        <v>137</v>
      </c>
    </row>
    <row r="219" s="13" customFormat="1">
      <c r="A219" s="13"/>
      <c r="B219" s="231"/>
      <c r="C219" s="232"/>
      <c r="D219" s="221" t="s">
        <v>145</v>
      </c>
      <c r="E219" s="233" t="s">
        <v>19</v>
      </c>
      <c r="F219" s="234" t="s">
        <v>147</v>
      </c>
      <c r="G219" s="232"/>
      <c r="H219" s="235">
        <v>3693.9400000000001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145</v>
      </c>
      <c r="AU219" s="241" t="s">
        <v>81</v>
      </c>
      <c r="AV219" s="13" t="s">
        <v>143</v>
      </c>
      <c r="AW219" s="13" t="s">
        <v>34</v>
      </c>
      <c r="AX219" s="13" t="s">
        <v>81</v>
      </c>
      <c r="AY219" s="241" t="s">
        <v>137</v>
      </c>
    </row>
    <row r="220" s="2" customFormat="1" ht="24.15" customHeight="1">
      <c r="A220" s="40"/>
      <c r="B220" s="41"/>
      <c r="C220" s="207" t="s">
        <v>341</v>
      </c>
      <c r="D220" s="207" t="s">
        <v>138</v>
      </c>
      <c r="E220" s="208" t="s">
        <v>579</v>
      </c>
      <c r="F220" s="209" t="s">
        <v>580</v>
      </c>
      <c r="G220" s="210" t="s">
        <v>141</v>
      </c>
      <c r="H220" s="211">
        <v>3693.9400000000001</v>
      </c>
      <c r="I220" s="212"/>
      <c r="J220" s="211">
        <f>ROUND(I220*H220,1)</f>
        <v>0</v>
      </c>
      <c r="K220" s="209" t="s">
        <v>142</v>
      </c>
      <c r="L220" s="46"/>
      <c r="M220" s="213" t="s">
        <v>19</v>
      </c>
      <c r="N220" s="214" t="s">
        <v>45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143</v>
      </c>
      <c r="AT220" s="217" t="s">
        <v>138</v>
      </c>
      <c r="AU220" s="217" t="s">
        <v>81</v>
      </c>
      <c r="AY220" s="19" t="s">
        <v>137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81</v>
      </c>
      <c r="BK220" s="218">
        <f>ROUND(I220*H220,1)</f>
        <v>0</v>
      </c>
      <c r="BL220" s="19" t="s">
        <v>143</v>
      </c>
      <c r="BM220" s="217" t="s">
        <v>705</v>
      </c>
    </row>
    <row r="221" s="15" customFormat="1">
      <c r="A221" s="15"/>
      <c r="B221" s="257"/>
      <c r="C221" s="258"/>
      <c r="D221" s="221" t="s">
        <v>145</v>
      </c>
      <c r="E221" s="259" t="s">
        <v>19</v>
      </c>
      <c r="F221" s="260" t="s">
        <v>361</v>
      </c>
      <c r="G221" s="258"/>
      <c r="H221" s="259" t="s">
        <v>19</v>
      </c>
      <c r="I221" s="261"/>
      <c r="J221" s="258"/>
      <c r="K221" s="258"/>
      <c r="L221" s="262"/>
      <c r="M221" s="263"/>
      <c r="N221" s="264"/>
      <c r="O221" s="264"/>
      <c r="P221" s="264"/>
      <c r="Q221" s="264"/>
      <c r="R221" s="264"/>
      <c r="S221" s="264"/>
      <c r="T221" s="26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6" t="s">
        <v>145</v>
      </c>
      <c r="AU221" s="266" t="s">
        <v>81</v>
      </c>
      <c r="AV221" s="15" t="s">
        <v>81</v>
      </c>
      <c r="AW221" s="15" t="s">
        <v>34</v>
      </c>
      <c r="AX221" s="15" t="s">
        <v>74</v>
      </c>
      <c r="AY221" s="266" t="s">
        <v>137</v>
      </c>
    </row>
    <row r="222" s="12" customFormat="1">
      <c r="A222" s="12"/>
      <c r="B222" s="219"/>
      <c r="C222" s="220"/>
      <c r="D222" s="221" t="s">
        <v>145</v>
      </c>
      <c r="E222" s="222" t="s">
        <v>19</v>
      </c>
      <c r="F222" s="223" t="s">
        <v>649</v>
      </c>
      <c r="G222" s="220"/>
      <c r="H222" s="224">
        <v>3315</v>
      </c>
      <c r="I222" s="225"/>
      <c r="J222" s="220"/>
      <c r="K222" s="220"/>
      <c r="L222" s="226"/>
      <c r="M222" s="227"/>
      <c r="N222" s="228"/>
      <c r="O222" s="228"/>
      <c r="P222" s="228"/>
      <c r="Q222" s="228"/>
      <c r="R222" s="228"/>
      <c r="S222" s="228"/>
      <c r="T222" s="229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0" t="s">
        <v>145</v>
      </c>
      <c r="AU222" s="230" t="s">
        <v>81</v>
      </c>
      <c r="AV222" s="12" t="s">
        <v>83</v>
      </c>
      <c r="AW222" s="12" t="s">
        <v>34</v>
      </c>
      <c r="AX222" s="12" t="s">
        <v>74</v>
      </c>
      <c r="AY222" s="230" t="s">
        <v>137</v>
      </c>
    </row>
    <row r="223" s="12" customFormat="1">
      <c r="A223" s="12"/>
      <c r="B223" s="219"/>
      <c r="C223" s="220"/>
      <c r="D223" s="221" t="s">
        <v>145</v>
      </c>
      <c r="E223" s="222" t="s">
        <v>19</v>
      </c>
      <c r="F223" s="223" t="s">
        <v>651</v>
      </c>
      <c r="G223" s="220"/>
      <c r="H223" s="224">
        <v>206.5</v>
      </c>
      <c r="I223" s="225"/>
      <c r="J223" s="220"/>
      <c r="K223" s="220"/>
      <c r="L223" s="226"/>
      <c r="M223" s="227"/>
      <c r="N223" s="228"/>
      <c r="O223" s="228"/>
      <c r="P223" s="228"/>
      <c r="Q223" s="228"/>
      <c r="R223" s="228"/>
      <c r="S223" s="228"/>
      <c r="T223" s="229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0" t="s">
        <v>145</v>
      </c>
      <c r="AU223" s="230" t="s">
        <v>81</v>
      </c>
      <c r="AV223" s="12" t="s">
        <v>83</v>
      </c>
      <c r="AW223" s="12" t="s">
        <v>34</v>
      </c>
      <c r="AX223" s="12" t="s">
        <v>74</v>
      </c>
      <c r="AY223" s="230" t="s">
        <v>137</v>
      </c>
    </row>
    <row r="224" s="12" customFormat="1">
      <c r="A224" s="12"/>
      <c r="B224" s="219"/>
      <c r="C224" s="220"/>
      <c r="D224" s="221" t="s">
        <v>145</v>
      </c>
      <c r="E224" s="222" t="s">
        <v>19</v>
      </c>
      <c r="F224" s="223" t="s">
        <v>703</v>
      </c>
      <c r="G224" s="220"/>
      <c r="H224" s="224">
        <v>166.69999999999999</v>
      </c>
      <c r="I224" s="225"/>
      <c r="J224" s="220"/>
      <c r="K224" s="220"/>
      <c r="L224" s="226"/>
      <c r="M224" s="227"/>
      <c r="N224" s="228"/>
      <c r="O224" s="228"/>
      <c r="P224" s="228"/>
      <c r="Q224" s="228"/>
      <c r="R224" s="228"/>
      <c r="S224" s="228"/>
      <c r="T224" s="229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0" t="s">
        <v>145</v>
      </c>
      <c r="AU224" s="230" t="s">
        <v>81</v>
      </c>
      <c r="AV224" s="12" t="s">
        <v>83</v>
      </c>
      <c r="AW224" s="12" t="s">
        <v>34</v>
      </c>
      <c r="AX224" s="12" t="s">
        <v>74</v>
      </c>
      <c r="AY224" s="230" t="s">
        <v>137</v>
      </c>
    </row>
    <row r="225" s="12" customFormat="1">
      <c r="A225" s="12"/>
      <c r="B225" s="219"/>
      <c r="C225" s="220"/>
      <c r="D225" s="221" t="s">
        <v>145</v>
      </c>
      <c r="E225" s="222" t="s">
        <v>19</v>
      </c>
      <c r="F225" s="223" t="s">
        <v>704</v>
      </c>
      <c r="G225" s="220"/>
      <c r="H225" s="224">
        <v>5.7400000000000002</v>
      </c>
      <c r="I225" s="225"/>
      <c r="J225" s="220"/>
      <c r="K225" s="220"/>
      <c r="L225" s="226"/>
      <c r="M225" s="227"/>
      <c r="N225" s="228"/>
      <c r="O225" s="228"/>
      <c r="P225" s="228"/>
      <c r="Q225" s="228"/>
      <c r="R225" s="228"/>
      <c r="S225" s="228"/>
      <c r="T225" s="229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30" t="s">
        <v>145</v>
      </c>
      <c r="AU225" s="230" t="s">
        <v>81</v>
      </c>
      <c r="AV225" s="12" t="s">
        <v>83</v>
      </c>
      <c r="AW225" s="12" t="s">
        <v>34</v>
      </c>
      <c r="AX225" s="12" t="s">
        <v>74</v>
      </c>
      <c r="AY225" s="230" t="s">
        <v>137</v>
      </c>
    </row>
    <row r="226" s="13" customFormat="1">
      <c r="A226" s="13"/>
      <c r="B226" s="231"/>
      <c r="C226" s="232"/>
      <c r="D226" s="221" t="s">
        <v>145</v>
      </c>
      <c r="E226" s="233" t="s">
        <v>19</v>
      </c>
      <c r="F226" s="234" t="s">
        <v>147</v>
      </c>
      <c r="G226" s="232"/>
      <c r="H226" s="235">
        <v>3693.9400000000001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145</v>
      </c>
      <c r="AU226" s="241" t="s">
        <v>81</v>
      </c>
      <c r="AV226" s="13" t="s">
        <v>143</v>
      </c>
      <c r="AW226" s="13" t="s">
        <v>34</v>
      </c>
      <c r="AX226" s="13" t="s">
        <v>81</v>
      </c>
      <c r="AY226" s="241" t="s">
        <v>137</v>
      </c>
    </row>
    <row r="227" s="2" customFormat="1" ht="14.4" customHeight="1">
      <c r="A227" s="40"/>
      <c r="B227" s="41"/>
      <c r="C227" s="207" t="s">
        <v>351</v>
      </c>
      <c r="D227" s="207" t="s">
        <v>138</v>
      </c>
      <c r="E227" s="208" t="s">
        <v>390</v>
      </c>
      <c r="F227" s="209" t="s">
        <v>391</v>
      </c>
      <c r="G227" s="210" t="s">
        <v>201</v>
      </c>
      <c r="H227" s="211">
        <v>104.19</v>
      </c>
      <c r="I227" s="212"/>
      <c r="J227" s="211">
        <f>ROUND(I227*H227,1)</f>
        <v>0</v>
      </c>
      <c r="K227" s="209" t="s">
        <v>142</v>
      </c>
      <c r="L227" s="46"/>
      <c r="M227" s="213" t="s">
        <v>19</v>
      </c>
      <c r="N227" s="214" t="s">
        <v>45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143</v>
      </c>
      <c r="AT227" s="217" t="s">
        <v>138</v>
      </c>
      <c r="AU227" s="217" t="s">
        <v>81</v>
      </c>
      <c r="AY227" s="19" t="s">
        <v>137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81</v>
      </c>
      <c r="BK227" s="218">
        <f>ROUND(I227*H227,1)</f>
        <v>0</v>
      </c>
      <c r="BL227" s="19" t="s">
        <v>143</v>
      </c>
      <c r="BM227" s="217" t="s">
        <v>706</v>
      </c>
    </row>
    <row r="228" s="12" customFormat="1">
      <c r="A228" s="12"/>
      <c r="B228" s="219"/>
      <c r="C228" s="220"/>
      <c r="D228" s="221" t="s">
        <v>145</v>
      </c>
      <c r="E228" s="222" t="s">
        <v>19</v>
      </c>
      <c r="F228" s="223" t="s">
        <v>707</v>
      </c>
      <c r="G228" s="220"/>
      <c r="H228" s="224">
        <v>104.19</v>
      </c>
      <c r="I228" s="225"/>
      <c r="J228" s="220"/>
      <c r="K228" s="220"/>
      <c r="L228" s="226"/>
      <c r="M228" s="227"/>
      <c r="N228" s="228"/>
      <c r="O228" s="228"/>
      <c r="P228" s="228"/>
      <c r="Q228" s="228"/>
      <c r="R228" s="228"/>
      <c r="S228" s="228"/>
      <c r="T228" s="229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0" t="s">
        <v>145</v>
      </c>
      <c r="AU228" s="230" t="s">
        <v>81</v>
      </c>
      <c r="AV228" s="12" t="s">
        <v>83</v>
      </c>
      <c r="AW228" s="12" t="s">
        <v>34</v>
      </c>
      <c r="AX228" s="12" t="s">
        <v>81</v>
      </c>
      <c r="AY228" s="230" t="s">
        <v>137</v>
      </c>
    </row>
    <row r="229" s="2" customFormat="1" ht="14.4" customHeight="1">
      <c r="A229" s="40"/>
      <c r="B229" s="41"/>
      <c r="C229" s="267" t="s">
        <v>356</v>
      </c>
      <c r="D229" s="267" t="s">
        <v>243</v>
      </c>
      <c r="E229" s="268" t="s">
        <v>395</v>
      </c>
      <c r="F229" s="269" t="s">
        <v>396</v>
      </c>
      <c r="G229" s="270" t="s">
        <v>246</v>
      </c>
      <c r="H229" s="271">
        <v>5.21</v>
      </c>
      <c r="I229" s="272"/>
      <c r="J229" s="271">
        <f>ROUND(I229*H229,1)</f>
        <v>0</v>
      </c>
      <c r="K229" s="269" t="s">
        <v>142</v>
      </c>
      <c r="L229" s="273"/>
      <c r="M229" s="274" t="s">
        <v>19</v>
      </c>
      <c r="N229" s="275" t="s">
        <v>45</v>
      </c>
      <c r="O229" s="86"/>
      <c r="P229" s="215">
        <f>O229*H229</f>
        <v>0</v>
      </c>
      <c r="Q229" s="215">
        <v>1</v>
      </c>
      <c r="R229" s="215">
        <f>Q229*H229</f>
        <v>5.21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171</v>
      </c>
      <c r="AT229" s="217" t="s">
        <v>243</v>
      </c>
      <c r="AU229" s="217" t="s">
        <v>81</v>
      </c>
      <c r="AY229" s="19" t="s">
        <v>137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81</v>
      </c>
      <c r="BK229" s="218">
        <f>ROUND(I229*H229,1)</f>
        <v>0</v>
      </c>
      <c r="BL229" s="19" t="s">
        <v>143</v>
      </c>
      <c r="BM229" s="217" t="s">
        <v>708</v>
      </c>
    </row>
    <row r="230" s="12" customFormat="1">
      <c r="A230" s="12"/>
      <c r="B230" s="219"/>
      <c r="C230" s="220"/>
      <c r="D230" s="221" t="s">
        <v>145</v>
      </c>
      <c r="E230" s="222" t="s">
        <v>19</v>
      </c>
      <c r="F230" s="223" t="s">
        <v>709</v>
      </c>
      <c r="G230" s="220"/>
      <c r="H230" s="224">
        <v>5.21</v>
      </c>
      <c r="I230" s="225"/>
      <c r="J230" s="220"/>
      <c r="K230" s="220"/>
      <c r="L230" s="226"/>
      <c r="M230" s="227"/>
      <c r="N230" s="228"/>
      <c r="O230" s="228"/>
      <c r="P230" s="228"/>
      <c r="Q230" s="228"/>
      <c r="R230" s="228"/>
      <c r="S230" s="228"/>
      <c r="T230" s="229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0" t="s">
        <v>145</v>
      </c>
      <c r="AU230" s="230" t="s">
        <v>81</v>
      </c>
      <c r="AV230" s="12" t="s">
        <v>83</v>
      </c>
      <c r="AW230" s="12" t="s">
        <v>34</v>
      </c>
      <c r="AX230" s="12" t="s">
        <v>81</v>
      </c>
      <c r="AY230" s="230" t="s">
        <v>137</v>
      </c>
    </row>
    <row r="231" s="2" customFormat="1" ht="14.4" customHeight="1">
      <c r="A231" s="40"/>
      <c r="B231" s="41"/>
      <c r="C231" s="267" t="s">
        <v>365</v>
      </c>
      <c r="D231" s="267" t="s">
        <v>243</v>
      </c>
      <c r="E231" s="268" t="s">
        <v>400</v>
      </c>
      <c r="F231" s="269" t="s">
        <v>257</v>
      </c>
      <c r="G231" s="270" t="s">
        <v>246</v>
      </c>
      <c r="H231" s="271">
        <v>208.37000000000001</v>
      </c>
      <c r="I231" s="272"/>
      <c r="J231" s="271">
        <f>ROUND(I231*H231,1)</f>
        <v>0</v>
      </c>
      <c r="K231" s="269" t="s">
        <v>142</v>
      </c>
      <c r="L231" s="273"/>
      <c r="M231" s="274" t="s">
        <v>19</v>
      </c>
      <c r="N231" s="275" t="s">
        <v>45</v>
      </c>
      <c r="O231" s="86"/>
      <c r="P231" s="215">
        <f>O231*H231</f>
        <v>0</v>
      </c>
      <c r="Q231" s="215">
        <v>1</v>
      </c>
      <c r="R231" s="215">
        <f>Q231*H231</f>
        <v>208.37000000000001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171</v>
      </c>
      <c r="AT231" s="217" t="s">
        <v>243</v>
      </c>
      <c r="AU231" s="217" t="s">
        <v>81</v>
      </c>
      <c r="AY231" s="19" t="s">
        <v>137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ROUND(I231*H231,1)</f>
        <v>0</v>
      </c>
      <c r="BL231" s="19" t="s">
        <v>143</v>
      </c>
      <c r="BM231" s="217" t="s">
        <v>710</v>
      </c>
    </row>
    <row r="232" s="12" customFormat="1">
      <c r="A232" s="12"/>
      <c r="B232" s="219"/>
      <c r="C232" s="220"/>
      <c r="D232" s="221" t="s">
        <v>145</v>
      </c>
      <c r="E232" s="222" t="s">
        <v>19</v>
      </c>
      <c r="F232" s="223" t="s">
        <v>711</v>
      </c>
      <c r="G232" s="220"/>
      <c r="H232" s="224">
        <v>208.37000000000001</v>
      </c>
      <c r="I232" s="225"/>
      <c r="J232" s="220"/>
      <c r="K232" s="220"/>
      <c r="L232" s="226"/>
      <c r="M232" s="227"/>
      <c r="N232" s="228"/>
      <c r="O232" s="228"/>
      <c r="P232" s="228"/>
      <c r="Q232" s="228"/>
      <c r="R232" s="228"/>
      <c r="S232" s="228"/>
      <c r="T232" s="229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0" t="s">
        <v>145</v>
      </c>
      <c r="AU232" s="230" t="s">
        <v>81</v>
      </c>
      <c r="AV232" s="12" t="s">
        <v>83</v>
      </c>
      <c r="AW232" s="12" t="s">
        <v>34</v>
      </c>
      <c r="AX232" s="12" t="s">
        <v>81</v>
      </c>
      <c r="AY232" s="230" t="s">
        <v>137</v>
      </c>
    </row>
    <row r="233" s="11" customFormat="1" ht="25.92" customHeight="1">
      <c r="A233" s="11"/>
      <c r="B233" s="193"/>
      <c r="C233" s="194"/>
      <c r="D233" s="195" t="s">
        <v>73</v>
      </c>
      <c r="E233" s="196" t="s">
        <v>403</v>
      </c>
      <c r="F233" s="196" t="s">
        <v>404</v>
      </c>
      <c r="G233" s="194"/>
      <c r="H233" s="194"/>
      <c r="I233" s="197"/>
      <c r="J233" s="198">
        <f>BK233</f>
        <v>0</v>
      </c>
      <c r="K233" s="194"/>
      <c r="L233" s="199"/>
      <c r="M233" s="200"/>
      <c r="N233" s="201"/>
      <c r="O233" s="201"/>
      <c r="P233" s="202">
        <f>SUM(P234:P242)</f>
        <v>0</v>
      </c>
      <c r="Q233" s="201"/>
      <c r="R233" s="202">
        <f>SUM(R234:R242)</f>
        <v>16.067182000000003</v>
      </c>
      <c r="S233" s="201"/>
      <c r="T233" s="203">
        <f>SUM(T234:T242)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204" t="s">
        <v>81</v>
      </c>
      <c r="AT233" s="205" t="s">
        <v>73</v>
      </c>
      <c r="AU233" s="205" t="s">
        <v>74</v>
      </c>
      <c r="AY233" s="204" t="s">
        <v>137</v>
      </c>
      <c r="BK233" s="206">
        <f>SUM(BK234:BK242)</f>
        <v>0</v>
      </c>
    </row>
    <row r="234" s="2" customFormat="1" ht="24.15" customHeight="1">
      <c r="A234" s="40"/>
      <c r="B234" s="41"/>
      <c r="C234" s="207" t="s">
        <v>371</v>
      </c>
      <c r="D234" s="207" t="s">
        <v>138</v>
      </c>
      <c r="E234" s="208" t="s">
        <v>451</v>
      </c>
      <c r="F234" s="209" t="s">
        <v>452</v>
      </c>
      <c r="G234" s="210" t="s">
        <v>310</v>
      </c>
      <c r="H234" s="211">
        <v>9.8000000000000007</v>
      </c>
      <c r="I234" s="212"/>
      <c r="J234" s="211">
        <f>ROUND(I234*H234,1)</f>
        <v>0</v>
      </c>
      <c r="K234" s="209" t="s">
        <v>142</v>
      </c>
      <c r="L234" s="46"/>
      <c r="M234" s="213" t="s">
        <v>19</v>
      </c>
      <c r="N234" s="214" t="s">
        <v>45</v>
      </c>
      <c r="O234" s="86"/>
      <c r="P234" s="215">
        <f>O234*H234</f>
        <v>0</v>
      </c>
      <c r="Q234" s="215">
        <v>0.00034000000000000002</v>
      </c>
      <c r="R234" s="215">
        <f>Q234*H234</f>
        <v>0.0033320000000000003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143</v>
      </c>
      <c r="AT234" s="217" t="s">
        <v>138</v>
      </c>
      <c r="AU234" s="217" t="s">
        <v>81</v>
      </c>
      <c r="AY234" s="19" t="s">
        <v>137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81</v>
      </c>
      <c r="BK234" s="218">
        <f>ROUND(I234*H234,1)</f>
        <v>0</v>
      </c>
      <c r="BL234" s="19" t="s">
        <v>143</v>
      </c>
      <c r="BM234" s="217" t="s">
        <v>712</v>
      </c>
    </row>
    <row r="235" s="12" customFormat="1">
      <c r="A235" s="12"/>
      <c r="B235" s="219"/>
      <c r="C235" s="220"/>
      <c r="D235" s="221" t="s">
        <v>145</v>
      </c>
      <c r="E235" s="222" t="s">
        <v>19</v>
      </c>
      <c r="F235" s="223" t="s">
        <v>713</v>
      </c>
      <c r="G235" s="220"/>
      <c r="H235" s="224">
        <v>9.8000000000000007</v>
      </c>
      <c r="I235" s="225"/>
      <c r="J235" s="220"/>
      <c r="K235" s="220"/>
      <c r="L235" s="226"/>
      <c r="M235" s="227"/>
      <c r="N235" s="228"/>
      <c r="O235" s="228"/>
      <c r="P235" s="228"/>
      <c r="Q235" s="228"/>
      <c r="R235" s="228"/>
      <c r="S235" s="228"/>
      <c r="T235" s="229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0" t="s">
        <v>145</v>
      </c>
      <c r="AU235" s="230" t="s">
        <v>81</v>
      </c>
      <c r="AV235" s="12" t="s">
        <v>83</v>
      </c>
      <c r="AW235" s="12" t="s">
        <v>34</v>
      </c>
      <c r="AX235" s="12" t="s">
        <v>81</v>
      </c>
      <c r="AY235" s="230" t="s">
        <v>137</v>
      </c>
    </row>
    <row r="236" s="2" customFormat="1" ht="14.4" customHeight="1">
      <c r="A236" s="40"/>
      <c r="B236" s="41"/>
      <c r="C236" s="207" t="s">
        <v>375</v>
      </c>
      <c r="D236" s="207" t="s">
        <v>138</v>
      </c>
      <c r="E236" s="208" t="s">
        <v>406</v>
      </c>
      <c r="F236" s="209" t="s">
        <v>407</v>
      </c>
      <c r="G236" s="210" t="s">
        <v>150</v>
      </c>
      <c r="H236" s="211">
        <v>2</v>
      </c>
      <c r="I236" s="212"/>
      <c r="J236" s="211">
        <f>ROUND(I236*H236,1)</f>
        <v>0</v>
      </c>
      <c r="K236" s="209" t="s">
        <v>142</v>
      </c>
      <c r="L236" s="46"/>
      <c r="M236" s="213" t="s">
        <v>19</v>
      </c>
      <c r="N236" s="214" t="s">
        <v>45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143</v>
      </c>
      <c r="AT236" s="217" t="s">
        <v>138</v>
      </c>
      <c r="AU236" s="217" t="s">
        <v>81</v>
      </c>
      <c r="AY236" s="19" t="s">
        <v>137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81</v>
      </c>
      <c r="BK236" s="218">
        <f>ROUND(I236*H236,1)</f>
        <v>0</v>
      </c>
      <c r="BL236" s="19" t="s">
        <v>143</v>
      </c>
      <c r="BM236" s="217" t="s">
        <v>714</v>
      </c>
    </row>
    <row r="237" s="2" customFormat="1" ht="14.4" customHeight="1">
      <c r="A237" s="40"/>
      <c r="B237" s="41"/>
      <c r="C237" s="267" t="s">
        <v>381</v>
      </c>
      <c r="D237" s="267" t="s">
        <v>243</v>
      </c>
      <c r="E237" s="268" t="s">
        <v>410</v>
      </c>
      <c r="F237" s="269" t="s">
        <v>411</v>
      </c>
      <c r="G237" s="270" t="s">
        <v>150</v>
      </c>
      <c r="H237" s="271">
        <v>2</v>
      </c>
      <c r="I237" s="272"/>
      <c r="J237" s="271">
        <f>ROUND(I237*H237,1)</f>
        <v>0</v>
      </c>
      <c r="K237" s="269" t="s">
        <v>142</v>
      </c>
      <c r="L237" s="273"/>
      <c r="M237" s="274" t="s">
        <v>19</v>
      </c>
      <c r="N237" s="275" t="s">
        <v>45</v>
      </c>
      <c r="O237" s="86"/>
      <c r="P237" s="215">
        <f>O237*H237</f>
        <v>0</v>
      </c>
      <c r="Q237" s="215">
        <v>0.0020999999999999999</v>
      </c>
      <c r="R237" s="215">
        <f>Q237*H237</f>
        <v>0.0041999999999999997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171</v>
      </c>
      <c r="AT237" s="217" t="s">
        <v>243</v>
      </c>
      <c r="AU237" s="217" t="s">
        <v>81</v>
      </c>
      <c r="AY237" s="19" t="s">
        <v>137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81</v>
      </c>
      <c r="BK237" s="218">
        <f>ROUND(I237*H237,1)</f>
        <v>0</v>
      </c>
      <c r="BL237" s="19" t="s">
        <v>143</v>
      </c>
      <c r="BM237" s="217" t="s">
        <v>715</v>
      </c>
    </row>
    <row r="238" s="2" customFormat="1" ht="14.4" customHeight="1">
      <c r="A238" s="40"/>
      <c r="B238" s="41"/>
      <c r="C238" s="207" t="s">
        <v>389</v>
      </c>
      <c r="D238" s="207" t="s">
        <v>138</v>
      </c>
      <c r="E238" s="208" t="s">
        <v>716</v>
      </c>
      <c r="F238" s="209" t="s">
        <v>717</v>
      </c>
      <c r="G238" s="210" t="s">
        <v>150</v>
      </c>
      <c r="H238" s="211">
        <v>1</v>
      </c>
      <c r="I238" s="212"/>
      <c r="J238" s="211">
        <f>ROUND(I238*H238,1)</f>
        <v>0</v>
      </c>
      <c r="K238" s="209" t="s">
        <v>142</v>
      </c>
      <c r="L238" s="46"/>
      <c r="M238" s="213" t="s">
        <v>19</v>
      </c>
      <c r="N238" s="214" t="s">
        <v>45</v>
      </c>
      <c r="O238" s="86"/>
      <c r="P238" s="215">
        <f>O238*H238</f>
        <v>0</v>
      </c>
      <c r="Q238" s="215">
        <v>0.42080000000000001</v>
      </c>
      <c r="R238" s="215">
        <f>Q238*H238</f>
        <v>0.42080000000000001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143</v>
      </c>
      <c r="AT238" s="217" t="s">
        <v>138</v>
      </c>
      <c r="AU238" s="217" t="s">
        <v>81</v>
      </c>
      <c r="AY238" s="19" t="s">
        <v>137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81</v>
      </c>
      <c r="BK238" s="218">
        <f>ROUND(I238*H238,1)</f>
        <v>0</v>
      </c>
      <c r="BL238" s="19" t="s">
        <v>143</v>
      </c>
      <c r="BM238" s="217" t="s">
        <v>718</v>
      </c>
    </row>
    <row r="239" s="2" customFormat="1" ht="24.15" customHeight="1">
      <c r="A239" s="40"/>
      <c r="B239" s="41"/>
      <c r="C239" s="207" t="s">
        <v>394</v>
      </c>
      <c r="D239" s="207" t="s">
        <v>138</v>
      </c>
      <c r="E239" s="208" t="s">
        <v>441</v>
      </c>
      <c r="F239" s="209" t="s">
        <v>442</v>
      </c>
      <c r="G239" s="210" t="s">
        <v>310</v>
      </c>
      <c r="H239" s="211">
        <v>64.25</v>
      </c>
      <c r="I239" s="212"/>
      <c r="J239" s="211">
        <f>ROUND(I239*H239,1)</f>
        <v>0</v>
      </c>
      <c r="K239" s="209" t="s">
        <v>142</v>
      </c>
      <c r="L239" s="46"/>
      <c r="M239" s="213" t="s">
        <v>19</v>
      </c>
      <c r="N239" s="214" t="s">
        <v>45</v>
      </c>
      <c r="O239" s="86"/>
      <c r="P239" s="215">
        <f>O239*H239</f>
        <v>0</v>
      </c>
      <c r="Q239" s="215">
        <v>0.15540000000000001</v>
      </c>
      <c r="R239" s="215">
        <f>Q239*H239</f>
        <v>9.9844500000000007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143</v>
      </c>
      <c r="AT239" s="217" t="s">
        <v>138</v>
      </c>
      <c r="AU239" s="217" t="s">
        <v>81</v>
      </c>
      <c r="AY239" s="19" t="s">
        <v>137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81</v>
      </c>
      <c r="BK239" s="218">
        <f>ROUND(I239*H239,1)</f>
        <v>0</v>
      </c>
      <c r="BL239" s="19" t="s">
        <v>143</v>
      </c>
      <c r="BM239" s="217" t="s">
        <v>719</v>
      </c>
    </row>
    <row r="240" s="12" customFormat="1">
      <c r="A240" s="12"/>
      <c r="B240" s="219"/>
      <c r="C240" s="220"/>
      <c r="D240" s="221" t="s">
        <v>145</v>
      </c>
      <c r="E240" s="222" t="s">
        <v>19</v>
      </c>
      <c r="F240" s="223" t="s">
        <v>720</v>
      </c>
      <c r="G240" s="220"/>
      <c r="H240" s="224">
        <v>64.25</v>
      </c>
      <c r="I240" s="225"/>
      <c r="J240" s="220"/>
      <c r="K240" s="220"/>
      <c r="L240" s="226"/>
      <c r="M240" s="227"/>
      <c r="N240" s="228"/>
      <c r="O240" s="228"/>
      <c r="P240" s="228"/>
      <c r="Q240" s="228"/>
      <c r="R240" s="228"/>
      <c r="S240" s="228"/>
      <c r="T240" s="229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0" t="s">
        <v>145</v>
      </c>
      <c r="AU240" s="230" t="s">
        <v>81</v>
      </c>
      <c r="AV240" s="12" t="s">
        <v>83</v>
      </c>
      <c r="AW240" s="12" t="s">
        <v>34</v>
      </c>
      <c r="AX240" s="12" t="s">
        <v>81</v>
      </c>
      <c r="AY240" s="230" t="s">
        <v>137</v>
      </c>
    </row>
    <row r="241" s="2" customFormat="1" ht="14.4" customHeight="1">
      <c r="A241" s="40"/>
      <c r="B241" s="41"/>
      <c r="C241" s="267" t="s">
        <v>399</v>
      </c>
      <c r="D241" s="267" t="s">
        <v>243</v>
      </c>
      <c r="E241" s="268" t="s">
        <v>446</v>
      </c>
      <c r="F241" s="269" t="s">
        <v>447</v>
      </c>
      <c r="G241" s="270" t="s">
        <v>310</v>
      </c>
      <c r="H241" s="271">
        <v>70.680000000000007</v>
      </c>
      <c r="I241" s="272"/>
      <c r="J241" s="271">
        <f>ROUND(I241*H241,1)</f>
        <v>0</v>
      </c>
      <c r="K241" s="269" t="s">
        <v>142</v>
      </c>
      <c r="L241" s="273"/>
      <c r="M241" s="274" t="s">
        <v>19</v>
      </c>
      <c r="N241" s="275" t="s">
        <v>45</v>
      </c>
      <c r="O241" s="86"/>
      <c r="P241" s="215">
        <f>O241*H241</f>
        <v>0</v>
      </c>
      <c r="Q241" s="215">
        <v>0.080000000000000002</v>
      </c>
      <c r="R241" s="215">
        <f>Q241*H241</f>
        <v>5.6544000000000008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171</v>
      </c>
      <c r="AT241" s="217" t="s">
        <v>243</v>
      </c>
      <c r="AU241" s="217" t="s">
        <v>81</v>
      </c>
      <c r="AY241" s="19" t="s">
        <v>137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81</v>
      </c>
      <c r="BK241" s="218">
        <f>ROUND(I241*H241,1)</f>
        <v>0</v>
      </c>
      <c r="BL241" s="19" t="s">
        <v>143</v>
      </c>
      <c r="BM241" s="217" t="s">
        <v>721</v>
      </c>
    </row>
    <row r="242" s="12" customFormat="1">
      <c r="A242" s="12"/>
      <c r="B242" s="219"/>
      <c r="C242" s="220"/>
      <c r="D242" s="221" t="s">
        <v>145</v>
      </c>
      <c r="E242" s="222" t="s">
        <v>19</v>
      </c>
      <c r="F242" s="223" t="s">
        <v>722</v>
      </c>
      <c r="G242" s="220"/>
      <c r="H242" s="224">
        <v>70.680000000000007</v>
      </c>
      <c r="I242" s="225"/>
      <c r="J242" s="220"/>
      <c r="K242" s="220"/>
      <c r="L242" s="226"/>
      <c r="M242" s="227"/>
      <c r="N242" s="228"/>
      <c r="O242" s="228"/>
      <c r="P242" s="228"/>
      <c r="Q242" s="228"/>
      <c r="R242" s="228"/>
      <c r="S242" s="228"/>
      <c r="T242" s="229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0" t="s">
        <v>145</v>
      </c>
      <c r="AU242" s="230" t="s">
        <v>81</v>
      </c>
      <c r="AV242" s="12" t="s">
        <v>83</v>
      </c>
      <c r="AW242" s="12" t="s">
        <v>34</v>
      </c>
      <c r="AX242" s="12" t="s">
        <v>81</v>
      </c>
      <c r="AY242" s="230" t="s">
        <v>137</v>
      </c>
    </row>
    <row r="243" s="11" customFormat="1" ht="25.92" customHeight="1">
      <c r="A243" s="11"/>
      <c r="B243" s="193"/>
      <c r="C243" s="194"/>
      <c r="D243" s="195" t="s">
        <v>73</v>
      </c>
      <c r="E243" s="196" t="s">
        <v>455</v>
      </c>
      <c r="F243" s="196" t="s">
        <v>456</v>
      </c>
      <c r="G243" s="194"/>
      <c r="H243" s="194"/>
      <c r="I243" s="197"/>
      <c r="J243" s="198">
        <f>BK243</f>
        <v>0</v>
      </c>
      <c r="K243" s="194"/>
      <c r="L243" s="199"/>
      <c r="M243" s="200"/>
      <c r="N243" s="201"/>
      <c r="O243" s="201"/>
      <c r="P243" s="202">
        <f>SUM(P244:P245)</f>
        <v>0</v>
      </c>
      <c r="Q243" s="201"/>
      <c r="R243" s="202">
        <f>SUM(R244:R245)</f>
        <v>0</v>
      </c>
      <c r="S243" s="201"/>
      <c r="T243" s="203">
        <f>SUM(T244:T245)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204" t="s">
        <v>81</v>
      </c>
      <c r="AT243" s="205" t="s">
        <v>73</v>
      </c>
      <c r="AU243" s="205" t="s">
        <v>74</v>
      </c>
      <c r="AY243" s="204" t="s">
        <v>137</v>
      </c>
      <c r="BK243" s="206">
        <f>SUM(BK244:BK245)</f>
        <v>0</v>
      </c>
    </row>
    <row r="244" s="2" customFormat="1" ht="24.15" customHeight="1">
      <c r="A244" s="40"/>
      <c r="B244" s="41"/>
      <c r="C244" s="207" t="s">
        <v>405</v>
      </c>
      <c r="D244" s="207" t="s">
        <v>138</v>
      </c>
      <c r="E244" s="208" t="s">
        <v>458</v>
      </c>
      <c r="F244" s="209" t="s">
        <v>459</v>
      </c>
      <c r="G244" s="210" t="s">
        <v>246</v>
      </c>
      <c r="H244" s="211">
        <v>5142.6800000000003</v>
      </c>
      <c r="I244" s="212"/>
      <c r="J244" s="211">
        <f>ROUND(I244*H244,1)</f>
        <v>0</v>
      </c>
      <c r="K244" s="209" t="s">
        <v>142</v>
      </c>
      <c r="L244" s="46"/>
      <c r="M244" s="213" t="s">
        <v>19</v>
      </c>
      <c r="N244" s="214" t="s">
        <v>45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143</v>
      </c>
      <c r="AT244" s="217" t="s">
        <v>138</v>
      </c>
      <c r="AU244" s="217" t="s">
        <v>81</v>
      </c>
      <c r="AY244" s="19" t="s">
        <v>137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81</v>
      </c>
      <c r="BK244" s="218">
        <f>ROUND(I244*H244,1)</f>
        <v>0</v>
      </c>
      <c r="BL244" s="19" t="s">
        <v>143</v>
      </c>
      <c r="BM244" s="217" t="s">
        <v>723</v>
      </c>
    </row>
    <row r="245" s="2" customFormat="1" ht="24.15" customHeight="1">
      <c r="A245" s="40"/>
      <c r="B245" s="41"/>
      <c r="C245" s="207" t="s">
        <v>409</v>
      </c>
      <c r="D245" s="207" t="s">
        <v>138</v>
      </c>
      <c r="E245" s="208" t="s">
        <v>724</v>
      </c>
      <c r="F245" s="209" t="s">
        <v>725</v>
      </c>
      <c r="G245" s="210" t="s">
        <v>246</v>
      </c>
      <c r="H245" s="211">
        <v>5142.6800000000003</v>
      </c>
      <c r="I245" s="212"/>
      <c r="J245" s="211">
        <f>ROUND(I245*H245,1)</f>
        <v>0</v>
      </c>
      <c r="K245" s="209" t="s">
        <v>142</v>
      </c>
      <c r="L245" s="46"/>
      <c r="M245" s="213" t="s">
        <v>19</v>
      </c>
      <c r="N245" s="214" t="s">
        <v>45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143</v>
      </c>
      <c r="AT245" s="217" t="s">
        <v>138</v>
      </c>
      <c r="AU245" s="217" t="s">
        <v>81</v>
      </c>
      <c r="AY245" s="19" t="s">
        <v>137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81</v>
      </c>
      <c r="BK245" s="218">
        <f>ROUND(I245*H245,1)</f>
        <v>0</v>
      </c>
      <c r="BL245" s="19" t="s">
        <v>143</v>
      </c>
      <c r="BM245" s="217" t="s">
        <v>726</v>
      </c>
    </row>
    <row r="246" s="11" customFormat="1" ht="25.92" customHeight="1">
      <c r="A246" s="11"/>
      <c r="B246" s="193"/>
      <c r="C246" s="194"/>
      <c r="D246" s="195" t="s">
        <v>73</v>
      </c>
      <c r="E246" s="196" t="s">
        <v>465</v>
      </c>
      <c r="F246" s="196" t="s">
        <v>466</v>
      </c>
      <c r="G246" s="194"/>
      <c r="H246" s="194"/>
      <c r="I246" s="197"/>
      <c r="J246" s="198">
        <f>BK246</f>
        <v>0</v>
      </c>
      <c r="K246" s="194"/>
      <c r="L246" s="199"/>
      <c r="M246" s="200"/>
      <c r="N246" s="201"/>
      <c r="O246" s="201"/>
      <c r="P246" s="202">
        <f>SUM(P247:P267)</f>
        <v>0</v>
      </c>
      <c r="Q246" s="201"/>
      <c r="R246" s="202">
        <f>SUM(R247:R267)</f>
        <v>0</v>
      </c>
      <c r="S246" s="201"/>
      <c r="T246" s="203">
        <f>SUM(T247:T267)</f>
        <v>0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204" t="s">
        <v>159</v>
      </c>
      <c r="AT246" s="205" t="s">
        <v>73</v>
      </c>
      <c r="AU246" s="205" t="s">
        <v>74</v>
      </c>
      <c r="AY246" s="204" t="s">
        <v>137</v>
      </c>
      <c r="BK246" s="206">
        <f>SUM(BK247:BK267)</f>
        <v>0</v>
      </c>
    </row>
    <row r="247" s="2" customFormat="1" ht="14.4" customHeight="1">
      <c r="A247" s="40"/>
      <c r="B247" s="41"/>
      <c r="C247" s="207" t="s">
        <v>413</v>
      </c>
      <c r="D247" s="207" t="s">
        <v>138</v>
      </c>
      <c r="E247" s="208" t="s">
        <v>478</v>
      </c>
      <c r="F247" s="209" t="s">
        <v>479</v>
      </c>
      <c r="G247" s="210" t="s">
        <v>470</v>
      </c>
      <c r="H247" s="211">
        <v>1</v>
      </c>
      <c r="I247" s="212"/>
      <c r="J247" s="211">
        <f>ROUND(I247*H247,1)</f>
        <v>0</v>
      </c>
      <c r="K247" s="209" t="s">
        <v>142</v>
      </c>
      <c r="L247" s="46"/>
      <c r="M247" s="213" t="s">
        <v>19</v>
      </c>
      <c r="N247" s="214" t="s">
        <v>45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471</v>
      </c>
      <c r="AT247" s="217" t="s">
        <v>138</v>
      </c>
      <c r="AU247" s="217" t="s">
        <v>81</v>
      </c>
      <c r="AY247" s="19" t="s">
        <v>137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81</v>
      </c>
      <c r="BK247" s="218">
        <f>ROUND(I247*H247,1)</f>
        <v>0</v>
      </c>
      <c r="BL247" s="19" t="s">
        <v>471</v>
      </c>
      <c r="BM247" s="217" t="s">
        <v>727</v>
      </c>
    </row>
    <row r="248" s="2" customFormat="1" ht="14.4" customHeight="1">
      <c r="A248" s="40"/>
      <c r="B248" s="41"/>
      <c r="C248" s="207" t="s">
        <v>418</v>
      </c>
      <c r="D248" s="207" t="s">
        <v>138</v>
      </c>
      <c r="E248" s="208" t="s">
        <v>510</v>
      </c>
      <c r="F248" s="209" t="s">
        <v>511</v>
      </c>
      <c r="G248" s="210" t="s">
        <v>470</v>
      </c>
      <c r="H248" s="211">
        <v>1</v>
      </c>
      <c r="I248" s="212"/>
      <c r="J248" s="211">
        <f>ROUND(I248*H248,1)</f>
        <v>0</v>
      </c>
      <c r="K248" s="209" t="s">
        <v>142</v>
      </c>
      <c r="L248" s="46"/>
      <c r="M248" s="213" t="s">
        <v>19</v>
      </c>
      <c r="N248" s="214" t="s">
        <v>45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471</v>
      </c>
      <c r="AT248" s="217" t="s">
        <v>138</v>
      </c>
      <c r="AU248" s="217" t="s">
        <v>81</v>
      </c>
      <c r="AY248" s="19" t="s">
        <v>137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81</v>
      </c>
      <c r="BK248" s="218">
        <f>ROUND(I248*H248,1)</f>
        <v>0</v>
      </c>
      <c r="BL248" s="19" t="s">
        <v>471</v>
      </c>
      <c r="BM248" s="217" t="s">
        <v>728</v>
      </c>
    </row>
    <row r="249" s="2" customFormat="1">
      <c r="A249" s="40"/>
      <c r="B249" s="41"/>
      <c r="C249" s="42"/>
      <c r="D249" s="221" t="s">
        <v>175</v>
      </c>
      <c r="E249" s="42"/>
      <c r="F249" s="242" t="s">
        <v>513</v>
      </c>
      <c r="G249" s="42"/>
      <c r="H249" s="42"/>
      <c r="I249" s="243"/>
      <c r="J249" s="42"/>
      <c r="K249" s="42"/>
      <c r="L249" s="46"/>
      <c r="M249" s="244"/>
      <c r="N249" s="24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175</v>
      </c>
      <c r="AU249" s="19" t="s">
        <v>81</v>
      </c>
    </row>
    <row r="250" s="2" customFormat="1" ht="14.4" customHeight="1">
      <c r="A250" s="40"/>
      <c r="B250" s="41"/>
      <c r="C250" s="207" t="s">
        <v>422</v>
      </c>
      <c r="D250" s="207" t="s">
        <v>138</v>
      </c>
      <c r="E250" s="208" t="s">
        <v>482</v>
      </c>
      <c r="F250" s="209" t="s">
        <v>483</v>
      </c>
      <c r="G250" s="210" t="s">
        <v>470</v>
      </c>
      <c r="H250" s="211">
        <v>1</v>
      </c>
      <c r="I250" s="212"/>
      <c r="J250" s="211">
        <f>ROUND(I250*H250,1)</f>
        <v>0</v>
      </c>
      <c r="K250" s="209" t="s">
        <v>142</v>
      </c>
      <c r="L250" s="46"/>
      <c r="M250" s="213" t="s">
        <v>19</v>
      </c>
      <c r="N250" s="214" t="s">
        <v>45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471</v>
      </c>
      <c r="AT250" s="217" t="s">
        <v>138</v>
      </c>
      <c r="AU250" s="217" t="s">
        <v>81</v>
      </c>
      <c r="AY250" s="19" t="s">
        <v>137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ROUND(I250*H250,1)</f>
        <v>0</v>
      </c>
      <c r="BL250" s="19" t="s">
        <v>471</v>
      </c>
      <c r="BM250" s="217" t="s">
        <v>729</v>
      </c>
    </row>
    <row r="251" s="2" customFormat="1">
      <c r="A251" s="40"/>
      <c r="B251" s="41"/>
      <c r="C251" s="42"/>
      <c r="D251" s="221" t="s">
        <v>175</v>
      </c>
      <c r="E251" s="42"/>
      <c r="F251" s="242" t="s">
        <v>485</v>
      </c>
      <c r="G251" s="42"/>
      <c r="H251" s="42"/>
      <c r="I251" s="243"/>
      <c r="J251" s="42"/>
      <c r="K251" s="42"/>
      <c r="L251" s="46"/>
      <c r="M251" s="244"/>
      <c r="N251" s="245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175</v>
      </c>
      <c r="AU251" s="19" t="s">
        <v>81</v>
      </c>
    </row>
    <row r="252" s="2" customFormat="1" ht="14.4" customHeight="1">
      <c r="A252" s="40"/>
      <c r="B252" s="41"/>
      <c r="C252" s="207" t="s">
        <v>426</v>
      </c>
      <c r="D252" s="207" t="s">
        <v>138</v>
      </c>
      <c r="E252" s="208" t="s">
        <v>501</v>
      </c>
      <c r="F252" s="209" t="s">
        <v>502</v>
      </c>
      <c r="G252" s="210" t="s">
        <v>470</v>
      </c>
      <c r="H252" s="211">
        <v>1</v>
      </c>
      <c r="I252" s="212"/>
      <c r="J252" s="211">
        <f>ROUND(I252*H252,1)</f>
        <v>0</v>
      </c>
      <c r="K252" s="209" t="s">
        <v>142</v>
      </c>
      <c r="L252" s="46"/>
      <c r="M252" s="213" t="s">
        <v>19</v>
      </c>
      <c r="N252" s="214" t="s">
        <v>45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471</v>
      </c>
      <c r="AT252" s="217" t="s">
        <v>138</v>
      </c>
      <c r="AU252" s="217" t="s">
        <v>81</v>
      </c>
      <c r="AY252" s="19" t="s">
        <v>137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81</v>
      </c>
      <c r="BK252" s="218">
        <f>ROUND(I252*H252,1)</f>
        <v>0</v>
      </c>
      <c r="BL252" s="19" t="s">
        <v>471</v>
      </c>
      <c r="BM252" s="217" t="s">
        <v>730</v>
      </c>
    </row>
    <row r="253" s="2" customFormat="1" ht="14.4" customHeight="1">
      <c r="A253" s="40"/>
      <c r="B253" s="41"/>
      <c r="C253" s="207" t="s">
        <v>431</v>
      </c>
      <c r="D253" s="207" t="s">
        <v>138</v>
      </c>
      <c r="E253" s="208" t="s">
        <v>515</v>
      </c>
      <c r="F253" s="209" t="s">
        <v>516</v>
      </c>
      <c r="G253" s="210" t="s">
        <v>517</v>
      </c>
      <c r="H253" s="211">
        <v>1</v>
      </c>
      <c r="I253" s="212"/>
      <c r="J253" s="211">
        <f>ROUND(I253*H253,1)</f>
        <v>0</v>
      </c>
      <c r="K253" s="209" t="s">
        <v>142</v>
      </c>
      <c r="L253" s="46"/>
      <c r="M253" s="213" t="s">
        <v>19</v>
      </c>
      <c r="N253" s="214" t="s">
        <v>45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471</v>
      </c>
      <c r="AT253" s="217" t="s">
        <v>138</v>
      </c>
      <c r="AU253" s="217" t="s">
        <v>81</v>
      </c>
      <c r="AY253" s="19" t="s">
        <v>137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81</v>
      </c>
      <c r="BK253" s="218">
        <f>ROUND(I253*H253,1)</f>
        <v>0</v>
      </c>
      <c r="BL253" s="19" t="s">
        <v>471</v>
      </c>
      <c r="BM253" s="217" t="s">
        <v>731</v>
      </c>
    </row>
    <row r="254" s="2" customFormat="1" ht="14.4" customHeight="1">
      <c r="A254" s="40"/>
      <c r="B254" s="41"/>
      <c r="C254" s="207" t="s">
        <v>436</v>
      </c>
      <c r="D254" s="207" t="s">
        <v>138</v>
      </c>
      <c r="E254" s="208" t="s">
        <v>487</v>
      </c>
      <c r="F254" s="209" t="s">
        <v>488</v>
      </c>
      <c r="G254" s="210" t="s">
        <v>470</v>
      </c>
      <c r="H254" s="211">
        <v>1</v>
      </c>
      <c r="I254" s="212"/>
      <c r="J254" s="211">
        <f>ROUND(I254*H254,1)</f>
        <v>0</v>
      </c>
      <c r="K254" s="209" t="s">
        <v>142</v>
      </c>
      <c r="L254" s="46"/>
      <c r="M254" s="213" t="s">
        <v>19</v>
      </c>
      <c r="N254" s="214" t="s">
        <v>45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471</v>
      </c>
      <c r="AT254" s="217" t="s">
        <v>138</v>
      </c>
      <c r="AU254" s="217" t="s">
        <v>81</v>
      </c>
      <c r="AY254" s="19" t="s">
        <v>137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81</v>
      </c>
      <c r="BK254" s="218">
        <f>ROUND(I254*H254,1)</f>
        <v>0</v>
      </c>
      <c r="BL254" s="19" t="s">
        <v>471</v>
      </c>
      <c r="BM254" s="217" t="s">
        <v>732</v>
      </c>
    </row>
    <row r="255" s="2" customFormat="1">
      <c r="A255" s="40"/>
      <c r="B255" s="41"/>
      <c r="C255" s="42"/>
      <c r="D255" s="221" t="s">
        <v>175</v>
      </c>
      <c r="E255" s="42"/>
      <c r="F255" s="242" t="s">
        <v>490</v>
      </c>
      <c r="G255" s="42"/>
      <c r="H255" s="42"/>
      <c r="I255" s="243"/>
      <c r="J255" s="42"/>
      <c r="K255" s="42"/>
      <c r="L255" s="46"/>
      <c r="M255" s="244"/>
      <c r="N255" s="24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175</v>
      </c>
      <c r="AU255" s="19" t="s">
        <v>81</v>
      </c>
    </row>
    <row r="256" s="2" customFormat="1" ht="14.4" customHeight="1">
      <c r="A256" s="40"/>
      <c r="B256" s="41"/>
      <c r="C256" s="207" t="s">
        <v>440</v>
      </c>
      <c r="D256" s="207" t="s">
        <v>138</v>
      </c>
      <c r="E256" s="208" t="s">
        <v>520</v>
      </c>
      <c r="F256" s="209" t="s">
        <v>521</v>
      </c>
      <c r="G256" s="210" t="s">
        <v>470</v>
      </c>
      <c r="H256" s="211">
        <v>1</v>
      </c>
      <c r="I256" s="212"/>
      <c r="J256" s="211">
        <f>ROUND(I256*H256,1)</f>
        <v>0</v>
      </c>
      <c r="K256" s="209" t="s">
        <v>142</v>
      </c>
      <c r="L256" s="46"/>
      <c r="M256" s="213" t="s">
        <v>19</v>
      </c>
      <c r="N256" s="214" t="s">
        <v>45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471</v>
      </c>
      <c r="AT256" s="217" t="s">
        <v>138</v>
      </c>
      <c r="AU256" s="217" t="s">
        <v>81</v>
      </c>
      <c r="AY256" s="19" t="s">
        <v>137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81</v>
      </c>
      <c r="BK256" s="218">
        <f>ROUND(I256*H256,1)</f>
        <v>0</v>
      </c>
      <c r="BL256" s="19" t="s">
        <v>471</v>
      </c>
      <c r="BM256" s="217" t="s">
        <v>733</v>
      </c>
    </row>
    <row r="257" s="2" customFormat="1">
      <c r="A257" s="40"/>
      <c r="B257" s="41"/>
      <c r="C257" s="42"/>
      <c r="D257" s="221" t="s">
        <v>175</v>
      </c>
      <c r="E257" s="42"/>
      <c r="F257" s="242" t="s">
        <v>523</v>
      </c>
      <c r="G257" s="42"/>
      <c r="H257" s="42"/>
      <c r="I257" s="243"/>
      <c r="J257" s="42"/>
      <c r="K257" s="42"/>
      <c r="L257" s="46"/>
      <c r="M257" s="244"/>
      <c r="N257" s="24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175</v>
      </c>
      <c r="AU257" s="19" t="s">
        <v>81</v>
      </c>
    </row>
    <row r="258" s="2" customFormat="1" ht="14.4" customHeight="1">
      <c r="A258" s="40"/>
      <c r="B258" s="41"/>
      <c r="C258" s="207" t="s">
        <v>445</v>
      </c>
      <c r="D258" s="207" t="s">
        <v>138</v>
      </c>
      <c r="E258" s="208" t="s">
        <v>492</v>
      </c>
      <c r="F258" s="209" t="s">
        <v>493</v>
      </c>
      <c r="G258" s="210" t="s">
        <v>470</v>
      </c>
      <c r="H258" s="211">
        <v>1</v>
      </c>
      <c r="I258" s="212"/>
      <c r="J258" s="211">
        <f>ROUND(I258*H258,1)</f>
        <v>0</v>
      </c>
      <c r="K258" s="209" t="s">
        <v>142</v>
      </c>
      <c r="L258" s="46"/>
      <c r="M258" s="213" t="s">
        <v>19</v>
      </c>
      <c r="N258" s="214" t="s">
        <v>45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471</v>
      </c>
      <c r="AT258" s="217" t="s">
        <v>138</v>
      </c>
      <c r="AU258" s="217" t="s">
        <v>81</v>
      </c>
      <c r="AY258" s="19" t="s">
        <v>137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81</v>
      </c>
      <c r="BK258" s="218">
        <f>ROUND(I258*H258,1)</f>
        <v>0</v>
      </c>
      <c r="BL258" s="19" t="s">
        <v>471</v>
      </c>
      <c r="BM258" s="217" t="s">
        <v>734</v>
      </c>
    </row>
    <row r="259" s="2" customFormat="1" ht="14.4" customHeight="1">
      <c r="A259" s="40"/>
      <c r="B259" s="41"/>
      <c r="C259" s="207" t="s">
        <v>450</v>
      </c>
      <c r="D259" s="207" t="s">
        <v>138</v>
      </c>
      <c r="E259" s="208" t="s">
        <v>529</v>
      </c>
      <c r="F259" s="209" t="s">
        <v>530</v>
      </c>
      <c r="G259" s="210" t="s">
        <v>470</v>
      </c>
      <c r="H259" s="211">
        <v>1</v>
      </c>
      <c r="I259" s="212"/>
      <c r="J259" s="211">
        <f>ROUND(I259*H259,1)</f>
        <v>0</v>
      </c>
      <c r="K259" s="209" t="s">
        <v>142</v>
      </c>
      <c r="L259" s="46"/>
      <c r="M259" s="213" t="s">
        <v>19</v>
      </c>
      <c r="N259" s="214" t="s">
        <v>45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471</v>
      </c>
      <c r="AT259" s="217" t="s">
        <v>138</v>
      </c>
      <c r="AU259" s="217" t="s">
        <v>81</v>
      </c>
      <c r="AY259" s="19" t="s">
        <v>137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81</v>
      </c>
      <c r="BK259" s="218">
        <f>ROUND(I259*H259,1)</f>
        <v>0</v>
      </c>
      <c r="BL259" s="19" t="s">
        <v>471</v>
      </c>
      <c r="BM259" s="217" t="s">
        <v>735</v>
      </c>
    </row>
    <row r="260" s="2" customFormat="1">
      <c r="A260" s="40"/>
      <c r="B260" s="41"/>
      <c r="C260" s="42"/>
      <c r="D260" s="221" t="s">
        <v>175</v>
      </c>
      <c r="E260" s="42"/>
      <c r="F260" s="242" t="s">
        <v>532</v>
      </c>
      <c r="G260" s="42"/>
      <c r="H260" s="42"/>
      <c r="I260" s="243"/>
      <c r="J260" s="42"/>
      <c r="K260" s="42"/>
      <c r="L260" s="46"/>
      <c r="M260" s="244"/>
      <c r="N260" s="245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175</v>
      </c>
      <c r="AU260" s="19" t="s">
        <v>81</v>
      </c>
    </row>
    <row r="261" s="2" customFormat="1" ht="14.4" customHeight="1">
      <c r="A261" s="40"/>
      <c r="B261" s="41"/>
      <c r="C261" s="207" t="s">
        <v>457</v>
      </c>
      <c r="D261" s="207" t="s">
        <v>138</v>
      </c>
      <c r="E261" s="208" t="s">
        <v>525</v>
      </c>
      <c r="F261" s="209" t="s">
        <v>526</v>
      </c>
      <c r="G261" s="210" t="s">
        <v>470</v>
      </c>
      <c r="H261" s="211">
        <v>1</v>
      </c>
      <c r="I261" s="212"/>
      <c r="J261" s="211">
        <f>ROUND(I261*H261,1)</f>
        <v>0</v>
      </c>
      <c r="K261" s="209" t="s">
        <v>142</v>
      </c>
      <c r="L261" s="46"/>
      <c r="M261" s="213" t="s">
        <v>19</v>
      </c>
      <c r="N261" s="214" t="s">
        <v>45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471</v>
      </c>
      <c r="AT261" s="217" t="s">
        <v>138</v>
      </c>
      <c r="AU261" s="217" t="s">
        <v>81</v>
      </c>
      <c r="AY261" s="19" t="s">
        <v>137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81</v>
      </c>
      <c r="BK261" s="218">
        <f>ROUND(I261*H261,1)</f>
        <v>0</v>
      </c>
      <c r="BL261" s="19" t="s">
        <v>471</v>
      </c>
      <c r="BM261" s="217" t="s">
        <v>736</v>
      </c>
    </row>
    <row r="262" s="2" customFormat="1" ht="14.4" customHeight="1">
      <c r="A262" s="40"/>
      <c r="B262" s="41"/>
      <c r="C262" s="207" t="s">
        <v>461</v>
      </c>
      <c r="D262" s="207" t="s">
        <v>138</v>
      </c>
      <c r="E262" s="208" t="s">
        <v>496</v>
      </c>
      <c r="F262" s="209" t="s">
        <v>497</v>
      </c>
      <c r="G262" s="210" t="s">
        <v>470</v>
      </c>
      <c r="H262" s="211">
        <v>1</v>
      </c>
      <c r="I262" s="212"/>
      <c r="J262" s="211">
        <f>ROUND(I262*H262,1)</f>
        <v>0</v>
      </c>
      <c r="K262" s="209" t="s">
        <v>19</v>
      </c>
      <c r="L262" s="46"/>
      <c r="M262" s="213" t="s">
        <v>19</v>
      </c>
      <c r="N262" s="214" t="s">
        <v>45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143</v>
      </c>
      <c r="AT262" s="217" t="s">
        <v>138</v>
      </c>
      <c r="AU262" s="217" t="s">
        <v>81</v>
      </c>
      <c r="AY262" s="19" t="s">
        <v>137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81</v>
      </c>
      <c r="BK262" s="218">
        <f>ROUND(I262*H262,1)</f>
        <v>0</v>
      </c>
      <c r="BL262" s="19" t="s">
        <v>143</v>
      </c>
      <c r="BM262" s="217" t="s">
        <v>737</v>
      </c>
    </row>
    <row r="263" s="2" customFormat="1">
      <c r="A263" s="40"/>
      <c r="B263" s="41"/>
      <c r="C263" s="42"/>
      <c r="D263" s="221" t="s">
        <v>175</v>
      </c>
      <c r="E263" s="42"/>
      <c r="F263" s="242" t="s">
        <v>499</v>
      </c>
      <c r="G263" s="42"/>
      <c r="H263" s="42"/>
      <c r="I263" s="243"/>
      <c r="J263" s="42"/>
      <c r="K263" s="42"/>
      <c r="L263" s="46"/>
      <c r="M263" s="244"/>
      <c r="N263" s="24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175</v>
      </c>
      <c r="AU263" s="19" t="s">
        <v>81</v>
      </c>
    </row>
    <row r="264" s="2" customFormat="1" ht="14.4" customHeight="1">
      <c r="A264" s="40"/>
      <c r="B264" s="41"/>
      <c r="C264" s="207" t="s">
        <v>467</v>
      </c>
      <c r="D264" s="207" t="s">
        <v>138</v>
      </c>
      <c r="E264" s="208" t="s">
        <v>505</v>
      </c>
      <c r="F264" s="209" t="s">
        <v>738</v>
      </c>
      <c r="G264" s="210" t="s">
        <v>470</v>
      </c>
      <c r="H264" s="211">
        <v>1</v>
      </c>
      <c r="I264" s="212"/>
      <c r="J264" s="211">
        <f>ROUND(I264*H264,1)</f>
        <v>0</v>
      </c>
      <c r="K264" s="209" t="s">
        <v>19</v>
      </c>
      <c r="L264" s="46"/>
      <c r="M264" s="213" t="s">
        <v>19</v>
      </c>
      <c r="N264" s="214" t="s">
        <v>45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143</v>
      </c>
      <c r="AT264" s="217" t="s">
        <v>138</v>
      </c>
      <c r="AU264" s="217" t="s">
        <v>81</v>
      </c>
      <c r="AY264" s="19" t="s">
        <v>137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81</v>
      </c>
      <c r="BK264" s="218">
        <f>ROUND(I264*H264,1)</f>
        <v>0</v>
      </c>
      <c r="BL264" s="19" t="s">
        <v>143</v>
      </c>
      <c r="BM264" s="217" t="s">
        <v>739</v>
      </c>
    </row>
    <row r="265" s="2" customFormat="1">
      <c r="A265" s="40"/>
      <c r="B265" s="41"/>
      <c r="C265" s="42"/>
      <c r="D265" s="221" t="s">
        <v>175</v>
      </c>
      <c r="E265" s="42"/>
      <c r="F265" s="242" t="s">
        <v>508</v>
      </c>
      <c r="G265" s="42"/>
      <c r="H265" s="42"/>
      <c r="I265" s="243"/>
      <c r="J265" s="42"/>
      <c r="K265" s="42"/>
      <c r="L265" s="46"/>
      <c r="M265" s="244"/>
      <c r="N265" s="24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175</v>
      </c>
      <c r="AU265" s="19" t="s">
        <v>81</v>
      </c>
    </row>
    <row r="266" s="2" customFormat="1" ht="14.4" customHeight="1">
      <c r="A266" s="40"/>
      <c r="B266" s="41"/>
      <c r="C266" s="207" t="s">
        <v>473</v>
      </c>
      <c r="D266" s="207" t="s">
        <v>138</v>
      </c>
      <c r="E266" s="208" t="s">
        <v>468</v>
      </c>
      <c r="F266" s="209" t="s">
        <v>469</v>
      </c>
      <c r="G266" s="210" t="s">
        <v>470</v>
      </c>
      <c r="H266" s="211">
        <v>1</v>
      </c>
      <c r="I266" s="212"/>
      <c r="J266" s="211">
        <f>ROUND(I266*H266,1)</f>
        <v>0</v>
      </c>
      <c r="K266" s="209" t="s">
        <v>142</v>
      </c>
      <c r="L266" s="46"/>
      <c r="M266" s="213" t="s">
        <v>19</v>
      </c>
      <c r="N266" s="214" t="s">
        <v>45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471</v>
      </c>
      <c r="AT266" s="217" t="s">
        <v>138</v>
      </c>
      <c r="AU266" s="217" t="s">
        <v>81</v>
      </c>
      <c r="AY266" s="19" t="s">
        <v>137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81</v>
      </c>
      <c r="BK266" s="218">
        <f>ROUND(I266*H266,1)</f>
        <v>0</v>
      </c>
      <c r="BL266" s="19" t="s">
        <v>471</v>
      </c>
      <c r="BM266" s="217" t="s">
        <v>740</v>
      </c>
    </row>
    <row r="267" s="2" customFormat="1" ht="14.4" customHeight="1">
      <c r="A267" s="40"/>
      <c r="B267" s="41"/>
      <c r="C267" s="207" t="s">
        <v>477</v>
      </c>
      <c r="D267" s="207" t="s">
        <v>138</v>
      </c>
      <c r="E267" s="208" t="s">
        <v>474</v>
      </c>
      <c r="F267" s="209" t="s">
        <v>475</v>
      </c>
      <c r="G267" s="210" t="s">
        <v>470</v>
      </c>
      <c r="H267" s="211">
        <v>1</v>
      </c>
      <c r="I267" s="212"/>
      <c r="J267" s="211">
        <f>ROUND(I267*H267,1)</f>
        <v>0</v>
      </c>
      <c r="K267" s="209" t="s">
        <v>142</v>
      </c>
      <c r="L267" s="46"/>
      <c r="M267" s="280" t="s">
        <v>19</v>
      </c>
      <c r="N267" s="281" t="s">
        <v>45</v>
      </c>
      <c r="O267" s="278"/>
      <c r="P267" s="282">
        <f>O267*H267</f>
        <v>0</v>
      </c>
      <c r="Q267" s="282">
        <v>0</v>
      </c>
      <c r="R267" s="282">
        <f>Q267*H267</f>
        <v>0</v>
      </c>
      <c r="S267" s="282">
        <v>0</v>
      </c>
      <c r="T267" s="283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471</v>
      </c>
      <c r="AT267" s="217" t="s">
        <v>138</v>
      </c>
      <c r="AU267" s="217" t="s">
        <v>81</v>
      </c>
      <c r="AY267" s="19" t="s">
        <v>137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81</v>
      </c>
      <c r="BK267" s="218">
        <f>ROUND(I267*H267,1)</f>
        <v>0</v>
      </c>
      <c r="BL267" s="19" t="s">
        <v>471</v>
      </c>
      <c r="BM267" s="217" t="s">
        <v>741</v>
      </c>
    </row>
    <row r="268" s="2" customFormat="1" ht="6.96" customHeight="1">
      <c r="A268" s="40"/>
      <c r="B268" s="61"/>
      <c r="C268" s="62"/>
      <c r="D268" s="62"/>
      <c r="E268" s="62"/>
      <c r="F268" s="62"/>
      <c r="G268" s="62"/>
      <c r="H268" s="62"/>
      <c r="I268" s="62"/>
      <c r="J268" s="62"/>
      <c r="K268" s="62"/>
      <c r="L268" s="46"/>
      <c r="M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</row>
  </sheetData>
  <sheetProtection sheet="1" autoFilter="0" formatColumns="0" formatRows="0" objects="1" scenarios="1" spinCount="100000" saltValue="WKza6aHWUSutQYWQalDvxl1qpJuYaoPSOtJ/GpHAYOtYbaGZYnbvu6iPcDskxLZA4c0NYg2Xc3xoG2W1DhHU1Q==" hashValue="ANHNVhZ4MpIf5NT5In7pKicMTUgZbs6a1wjvlW28KlC9AiL98Fa9zopJjUhupOqunEoE258mDQoeMGl2WygxAg==" algorithmName="SHA-512" password="CC35"/>
  <autoFilter ref="C90:K2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108</v>
      </c>
      <c r="L4" s="22"/>
      <c r="M4" s="14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C3,C6,C11,C36, Čenkov u Malšic</v>
      </c>
      <c r="F7" s="144"/>
      <c r="G7" s="144"/>
      <c r="H7" s="144"/>
      <c r="L7" s="22"/>
    </row>
    <row r="8" s="1" customFormat="1" ht="12" customHeight="1">
      <c r="B8" s="22"/>
      <c r="D8" s="144" t="s">
        <v>109</v>
      </c>
      <c r="L8" s="22"/>
    </row>
    <row r="9" s="2" customFormat="1" ht="16.5" customHeight="1">
      <c r="A9" s="40"/>
      <c r="B9" s="46"/>
      <c r="C9" s="40"/>
      <c r="D9" s="40"/>
      <c r="E9" s="145" t="s">
        <v>613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742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31. 3. 2021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31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27</v>
      </c>
      <c r="J23" s="135" t="s">
        <v>33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26</v>
      </c>
      <c r="J25" s="135" t="s">
        <v>36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ROUND(J90, 1)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ROUND((SUM(BE90:BE157)),  1)</f>
        <v>0</v>
      </c>
      <c r="G35" s="40"/>
      <c r="H35" s="40"/>
      <c r="I35" s="159">
        <v>0.20999999999999999</v>
      </c>
      <c r="J35" s="158">
        <f>ROUND(((SUM(BE90:BE157))*I35),  1)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ROUND((SUM(BF90:BF157)),  1)</f>
        <v>0</v>
      </c>
      <c r="G36" s="40"/>
      <c r="H36" s="40"/>
      <c r="I36" s="159">
        <v>0.14999999999999999</v>
      </c>
      <c r="J36" s="158">
        <f>ROUND(((SUM(BF90:BF157))*I36),  1)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ROUND((SUM(BG90:BG157)),  1)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ROUND((SUM(BH90:BH157)),  1)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ROUND((SUM(BI90:BI157)),  1)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C3,C6,C11,C36, Čenkov u Malšic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613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C6-SÚ - CESTA C6 - SADOVÉ ÚPRAVY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31. 3. 2021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>Ging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Lacko Ondřej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743</v>
      </c>
      <c r="E65" s="179"/>
      <c r="F65" s="179"/>
      <c r="G65" s="179"/>
      <c r="H65" s="179"/>
      <c r="I65" s="179"/>
      <c r="J65" s="180">
        <f>J121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6" customFormat="1" ht="19.92" customHeight="1">
      <c r="A66" s="16"/>
      <c r="B66" s="284"/>
      <c r="C66" s="127"/>
      <c r="D66" s="285" t="s">
        <v>744</v>
      </c>
      <c r="E66" s="286"/>
      <c r="F66" s="286"/>
      <c r="G66" s="286"/>
      <c r="H66" s="286"/>
      <c r="I66" s="286"/>
      <c r="J66" s="287">
        <f>J122</f>
        <v>0</v>
      </c>
      <c r="K66" s="127"/>
      <c r="L66" s="288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="16" customFormat="1" ht="19.92" customHeight="1">
      <c r="A67" s="16"/>
      <c r="B67" s="284"/>
      <c r="C67" s="127"/>
      <c r="D67" s="285" t="s">
        <v>745</v>
      </c>
      <c r="E67" s="286"/>
      <c r="F67" s="286"/>
      <c r="G67" s="286"/>
      <c r="H67" s="286"/>
      <c r="I67" s="286"/>
      <c r="J67" s="287">
        <f>J134</f>
        <v>0</v>
      </c>
      <c r="K67" s="127"/>
      <c r="L67" s="288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="16" customFormat="1" ht="19.92" customHeight="1">
      <c r="A68" s="16"/>
      <c r="B68" s="284"/>
      <c r="C68" s="127"/>
      <c r="D68" s="285" t="s">
        <v>746</v>
      </c>
      <c r="E68" s="286"/>
      <c r="F68" s="286"/>
      <c r="G68" s="286"/>
      <c r="H68" s="286"/>
      <c r="I68" s="286"/>
      <c r="J68" s="287">
        <f>J146</f>
        <v>0</v>
      </c>
      <c r="K68" s="127"/>
      <c r="L68" s="288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123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Polní cesta C3,C6,C11,C36, Čenkov u Malšic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109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613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111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C6-SÚ - CESTA C6 - SADOVÉ ÚPRAVY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 xml:space="preserve"> </v>
      </c>
      <c r="G84" s="42"/>
      <c r="H84" s="42"/>
      <c r="I84" s="34" t="s">
        <v>23</v>
      </c>
      <c r="J84" s="74" t="str">
        <f>IF(J14="","",J14)</f>
        <v>31. 3. 2021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 xml:space="preserve"> </v>
      </c>
      <c r="G86" s="42"/>
      <c r="H86" s="42"/>
      <c r="I86" s="34" t="s">
        <v>30</v>
      </c>
      <c r="J86" s="38" t="str">
        <f>E23</f>
        <v>Ging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IF(E20="","",E20)</f>
        <v>Vyplň údaj</v>
      </c>
      <c r="G87" s="42"/>
      <c r="H87" s="42"/>
      <c r="I87" s="34" t="s">
        <v>35</v>
      </c>
      <c r="J87" s="38" t="str">
        <f>E26</f>
        <v>Lacko Ondřej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0" customFormat="1" ht="29.28" customHeight="1">
      <c r="A89" s="182"/>
      <c r="B89" s="183"/>
      <c r="C89" s="184" t="s">
        <v>124</v>
      </c>
      <c r="D89" s="185" t="s">
        <v>59</v>
      </c>
      <c r="E89" s="185" t="s">
        <v>55</v>
      </c>
      <c r="F89" s="185" t="s">
        <v>56</v>
      </c>
      <c r="G89" s="185" t="s">
        <v>125</v>
      </c>
      <c r="H89" s="185" t="s">
        <v>126</v>
      </c>
      <c r="I89" s="185" t="s">
        <v>127</v>
      </c>
      <c r="J89" s="185" t="s">
        <v>115</v>
      </c>
      <c r="K89" s="186" t="s">
        <v>128</v>
      </c>
      <c r="L89" s="187"/>
      <c r="M89" s="94" t="s">
        <v>19</v>
      </c>
      <c r="N89" s="95" t="s">
        <v>44</v>
      </c>
      <c r="O89" s="95" t="s">
        <v>129</v>
      </c>
      <c r="P89" s="95" t="s">
        <v>130</v>
      </c>
      <c r="Q89" s="95" t="s">
        <v>131</v>
      </c>
      <c r="R89" s="95" t="s">
        <v>132</v>
      </c>
      <c r="S89" s="95" t="s">
        <v>133</v>
      </c>
      <c r="T89" s="96" t="s">
        <v>134</v>
      </c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</row>
    <row r="90" s="2" customFormat="1" ht="22.8" customHeight="1">
      <c r="A90" s="40"/>
      <c r="B90" s="41"/>
      <c r="C90" s="101" t="s">
        <v>135</v>
      </c>
      <c r="D90" s="42"/>
      <c r="E90" s="42"/>
      <c r="F90" s="42"/>
      <c r="G90" s="42"/>
      <c r="H90" s="42"/>
      <c r="I90" s="42"/>
      <c r="J90" s="188">
        <f>BK90</f>
        <v>0</v>
      </c>
      <c r="K90" s="42"/>
      <c r="L90" s="46"/>
      <c r="M90" s="97"/>
      <c r="N90" s="189"/>
      <c r="O90" s="98"/>
      <c r="P90" s="190">
        <f>P91+P121</f>
        <v>0</v>
      </c>
      <c r="Q90" s="98"/>
      <c r="R90" s="190">
        <f>R91+R121</f>
        <v>3.2001799999999996</v>
      </c>
      <c r="S90" s="98"/>
      <c r="T90" s="191">
        <f>T91+T121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116</v>
      </c>
      <c r="BK90" s="192">
        <f>BK91+BK121</f>
        <v>0</v>
      </c>
    </row>
    <row r="91" s="11" customFormat="1" ht="25.92" customHeight="1">
      <c r="A91" s="11"/>
      <c r="B91" s="193"/>
      <c r="C91" s="194"/>
      <c r="D91" s="195" t="s">
        <v>73</v>
      </c>
      <c r="E91" s="196" t="s">
        <v>81</v>
      </c>
      <c r="F91" s="196" t="s">
        <v>136</v>
      </c>
      <c r="G91" s="194"/>
      <c r="H91" s="194"/>
      <c r="I91" s="197"/>
      <c r="J91" s="198">
        <f>BK91</f>
        <v>0</v>
      </c>
      <c r="K91" s="194"/>
      <c r="L91" s="199"/>
      <c r="M91" s="200"/>
      <c r="N91" s="201"/>
      <c r="O91" s="201"/>
      <c r="P91" s="202">
        <f>SUM(P92:P120)</f>
        <v>0</v>
      </c>
      <c r="Q91" s="201"/>
      <c r="R91" s="202">
        <f>SUM(R92:R120)</f>
        <v>3.1947799999999997</v>
      </c>
      <c r="S91" s="201"/>
      <c r="T91" s="203">
        <f>SUM(T92:T120)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4" t="s">
        <v>81</v>
      </c>
      <c r="AT91" s="205" t="s">
        <v>73</v>
      </c>
      <c r="AU91" s="205" t="s">
        <v>74</v>
      </c>
      <c r="AY91" s="204" t="s">
        <v>137</v>
      </c>
      <c r="BK91" s="206">
        <f>SUM(BK92:BK120)</f>
        <v>0</v>
      </c>
    </row>
    <row r="92" s="2" customFormat="1" ht="24.15" customHeight="1">
      <c r="A92" s="40"/>
      <c r="B92" s="41"/>
      <c r="C92" s="207" t="s">
        <v>81</v>
      </c>
      <c r="D92" s="207" t="s">
        <v>138</v>
      </c>
      <c r="E92" s="208" t="s">
        <v>747</v>
      </c>
      <c r="F92" s="209" t="s">
        <v>748</v>
      </c>
      <c r="G92" s="210" t="s">
        <v>150</v>
      </c>
      <c r="H92" s="211">
        <v>86</v>
      </c>
      <c r="I92" s="212"/>
      <c r="J92" s="211">
        <f>ROUND(I92*H92,1)</f>
        <v>0</v>
      </c>
      <c r="K92" s="209" t="s">
        <v>142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143</v>
      </c>
      <c r="AT92" s="217" t="s">
        <v>138</v>
      </c>
      <c r="AU92" s="217" t="s">
        <v>81</v>
      </c>
      <c r="AY92" s="19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ROUND(I92*H92,1)</f>
        <v>0</v>
      </c>
      <c r="BL92" s="19" t="s">
        <v>143</v>
      </c>
      <c r="BM92" s="217" t="s">
        <v>749</v>
      </c>
    </row>
    <row r="93" s="2" customFormat="1" ht="24.15" customHeight="1">
      <c r="A93" s="40"/>
      <c r="B93" s="41"/>
      <c r="C93" s="207" t="s">
        <v>83</v>
      </c>
      <c r="D93" s="207" t="s">
        <v>138</v>
      </c>
      <c r="E93" s="208" t="s">
        <v>750</v>
      </c>
      <c r="F93" s="209" t="s">
        <v>751</v>
      </c>
      <c r="G93" s="210" t="s">
        <v>150</v>
      </c>
      <c r="H93" s="211">
        <v>86</v>
      </c>
      <c r="I93" s="212"/>
      <c r="J93" s="211">
        <f>ROUND(I93*H93,1)</f>
        <v>0</v>
      </c>
      <c r="K93" s="209" t="s">
        <v>142</v>
      </c>
      <c r="L93" s="46"/>
      <c r="M93" s="213" t="s">
        <v>19</v>
      </c>
      <c r="N93" s="214" t="s">
        <v>45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143</v>
      </c>
      <c r="AT93" s="217" t="s">
        <v>138</v>
      </c>
      <c r="AU93" s="217" t="s">
        <v>81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ROUND(I93*H93,1)</f>
        <v>0</v>
      </c>
      <c r="BL93" s="19" t="s">
        <v>143</v>
      </c>
      <c r="BM93" s="217" t="s">
        <v>752</v>
      </c>
    </row>
    <row r="94" s="2" customFormat="1" ht="14.4" customHeight="1">
      <c r="A94" s="40"/>
      <c r="B94" s="41"/>
      <c r="C94" s="267" t="s">
        <v>152</v>
      </c>
      <c r="D94" s="267" t="s">
        <v>243</v>
      </c>
      <c r="E94" s="268" t="s">
        <v>753</v>
      </c>
      <c r="F94" s="269" t="s">
        <v>754</v>
      </c>
      <c r="G94" s="270" t="s">
        <v>150</v>
      </c>
      <c r="H94" s="271">
        <v>90</v>
      </c>
      <c r="I94" s="272"/>
      <c r="J94" s="271">
        <f>ROUND(I94*H94,1)</f>
        <v>0</v>
      </c>
      <c r="K94" s="269" t="s">
        <v>19</v>
      </c>
      <c r="L94" s="273"/>
      <c r="M94" s="274" t="s">
        <v>19</v>
      </c>
      <c r="N94" s="275" t="s">
        <v>45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171</v>
      </c>
      <c r="AT94" s="217" t="s">
        <v>243</v>
      </c>
      <c r="AU94" s="217" t="s">
        <v>81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ROUND(I94*H94,1)</f>
        <v>0</v>
      </c>
      <c r="BL94" s="19" t="s">
        <v>143</v>
      </c>
      <c r="BM94" s="217" t="s">
        <v>755</v>
      </c>
    </row>
    <row r="95" s="12" customFormat="1">
      <c r="A95" s="12"/>
      <c r="B95" s="219"/>
      <c r="C95" s="220"/>
      <c r="D95" s="221" t="s">
        <v>145</v>
      </c>
      <c r="E95" s="222" t="s">
        <v>19</v>
      </c>
      <c r="F95" s="223" t="s">
        <v>756</v>
      </c>
      <c r="G95" s="220"/>
      <c r="H95" s="224">
        <v>86</v>
      </c>
      <c r="I95" s="225"/>
      <c r="J95" s="220"/>
      <c r="K95" s="220"/>
      <c r="L95" s="226"/>
      <c r="M95" s="227"/>
      <c r="N95" s="228"/>
      <c r="O95" s="228"/>
      <c r="P95" s="228"/>
      <c r="Q95" s="228"/>
      <c r="R95" s="228"/>
      <c r="S95" s="228"/>
      <c r="T95" s="229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30" t="s">
        <v>145</v>
      </c>
      <c r="AU95" s="230" t="s">
        <v>81</v>
      </c>
      <c r="AV95" s="12" t="s">
        <v>83</v>
      </c>
      <c r="AW95" s="12" t="s">
        <v>34</v>
      </c>
      <c r="AX95" s="12" t="s">
        <v>74</v>
      </c>
      <c r="AY95" s="230" t="s">
        <v>137</v>
      </c>
    </row>
    <row r="96" s="12" customFormat="1">
      <c r="A96" s="12"/>
      <c r="B96" s="219"/>
      <c r="C96" s="220"/>
      <c r="D96" s="221" t="s">
        <v>145</v>
      </c>
      <c r="E96" s="222" t="s">
        <v>19</v>
      </c>
      <c r="F96" s="223" t="s">
        <v>757</v>
      </c>
      <c r="G96" s="220"/>
      <c r="H96" s="224">
        <v>4</v>
      </c>
      <c r="I96" s="225"/>
      <c r="J96" s="220"/>
      <c r="K96" s="220"/>
      <c r="L96" s="226"/>
      <c r="M96" s="227"/>
      <c r="N96" s="228"/>
      <c r="O96" s="228"/>
      <c r="P96" s="228"/>
      <c r="Q96" s="228"/>
      <c r="R96" s="228"/>
      <c r="S96" s="228"/>
      <c r="T96" s="229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0" t="s">
        <v>145</v>
      </c>
      <c r="AU96" s="230" t="s">
        <v>81</v>
      </c>
      <c r="AV96" s="12" t="s">
        <v>83</v>
      </c>
      <c r="AW96" s="12" t="s">
        <v>34</v>
      </c>
      <c r="AX96" s="12" t="s">
        <v>74</v>
      </c>
      <c r="AY96" s="230" t="s">
        <v>137</v>
      </c>
    </row>
    <row r="97" s="13" customFormat="1">
      <c r="A97" s="13"/>
      <c r="B97" s="231"/>
      <c r="C97" s="232"/>
      <c r="D97" s="221" t="s">
        <v>145</v>
      </c>
      <c r="E97" s="233" t="s">
        <v>19</v>
      </c>
      <c r="F97" s="234" t="s">
        <v>147</v>
      </c>
      <c r="G97" s="232"/>
      <c r="H97" s="235">
        <v>90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145</v>
      </c>
      <c r="AU97" s="241" t="s">
        <v>81</v>
      </c>
      <c r="AV97" s="13" t="s">
        <v>143</v>
      </c>
      <c r="AW97" s="13" t="s">
        <v>34</v>
      </c>
      <c r="AX97" s="13" t="s">
        <v>81</v>
      </c>
      <c r="AY97" s="241" t="s">
        <v>137</v>
      </c>
    </row>
    <row r="98" s="2" customFormat="1" ht="14.4" customHeight="1">
      <c r="A98" s="40"/>
      <c r="B98" s="41"/>
      <c r="C98" s="207" t="s">
        <v>143</v>
      </c>
      <c r="D98" s="207" t="s">
        <v>138</v>
      </c>
      <c r="E98" s="208" t="s">
        <v>758</v>
      </c>
      <c r="F98" s="209" t="s">
        <v>759</v>
      </c>
      <c r="G98" s="210" t="s">
        <v>150</v>
      </c>
      <c r="H98" s="211">
        <v>86</v>
      </c>
      <c r="I98" s="212"/>
      <c r="J98" s="211">
        <f>ROUND(I98*H98,1)</f>
        <v>0</v>
      </c>
      <c r="K98" s="209" t="s">
        <v>142</v>
      </c>
      <c r="L98" s="46"/>
      <c r="M98" s="213" t="s">
        <v>19</v>
      </c>
      <c r="N98" s="214" t="s">
        <v>45</v>
      </c>
      <c r="O98" s="86"/>
      <c r="P98" s="215">
        <f>O98*H98</f>
        <v>0</v>
      </c>
      <c r="Q98" s="215">
        <v>5.0000000000000002E-05</v>
      </c>
      <c r="R98" s="215">
        <f>Q98*H98</f>
        <v>0.0043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81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ROUND(I98*H98,1)</f>
        <v>0</v>
      </c>
      <c r="BL98" s="19" t="s">
        <v>143</v>
      </c>
      <c r="BM98" s="217" t="s">
        <v>760</v>
      </c>
    </row>
    <row r="99" s="2" customFormat="1" ht="14.4" customHeight="1">
      <c r="A99" s="40"/>
      <c r="B99" s="41"/>
      <c r="C99" s="267" t="s">
        <v>159</v>
      </c>
      <c r="D99" s="267" t="s">
        <v>243</v>
      </c>
      <c r="E99" s="268" t="s">
        <v>761</v>
      </c>
      <c r="F99" s="269" t="s">
        <v>762</v>
      </c>
      <c r="G99" s="270" t="s">
        <v>150</v>
      </c>
      <c r="H99" s="271">
        <v>258</v>
      </c>
      <c r="I99" s="272"/>
      <c r="J99" s="271">
        <f>ROUND(I99*H99,1)</f>
        <v>0</v>
      </c>
      <c r="K99" s="269" t="s">
        <v>142</v>
      </c>
      <c r="L99" s="273"/>
      <c r="M99" s="274" t="s">
        <v>19</v>
      </c>
      <c r="N99" s="275" t="s">
        <v>45</v>
      </c>
      <c r="O99" s="86"/>
      <c r="P99" s="215">
        <f>O99*H99</f>
        <v>0</v>
      </c>
      <c r="Q99" s="215">
        <v>0.0047200000000000002</v>
      </c>
      <c r="R99" s="215">
        <f>Q99*H99</f>
        <v>1.21776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171</v>
      </c>
      <c r="AT99" s="217" t="s">
        <v>243</v>
      </c>
      <c r="AU99" s="217" t="s">
        <v>81</v>
      </c>
      <c r="AY99" s="19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ROUND(I99*H99,1)</f>
        <v>0</v>
      </c>
      <c r="BL99" s="19" t="s">
        <v>143</v>
      </c>
      <c r="BM99" s="217" t="s">
        <v>763</v>
      </c>
    </row>
    <row r="100" s="12" customFormat="1">
      <c r="A100" s="12"/>
      <c r="B100" s="219"/>
      <c r="C100" s="220"/>
      <c r="D100" s="221" t="s">
        <v>145</v>
      </c>
      <c r="E100" s="220"/>
      <c r="F100" s="223" t="s">
        <v>764</v>
      </c>
      <c r="G100" s="220"/>
      <c r="H100" s="224">
        <v>258</v>
      </c>
      <c r="I100" s="225"/>
      <c r="J100" s="220"/>
      <c r="K100" s="220"/>
      <c r="L100" s="226"/>
      <c r="M100" s="227"/>
      <c r="N100" s="228"/>
      <c r="O100" s="228"/>
      <c r="P100" s="228"/>
      <c r="Q100" s="228"/>
      <c r="R100" s="228"/>
      <c r="S100" s="228"/>
      <c r="T100" s="229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0" t="s">
        <v>145</v>
      </c>
      <c r="AU100" s="230" t="s">
        <v>81</v>
      </c>
      <c r="AV100" s="12" t="s">
        <v>83</v>
      </c>
      <c r="AW100" s="12" t="s">
        <v>4</v>
      </c>
      <c r="AX100" s="12" t="s">
        <v>81</v>
      </c>
      <c r="AY100" s="230" t="s">
        <v>137</v>
      </c>
    </row>
    <row r="101" s="2" customFormat="1" ht="14.4" customHeight="1">
      <c r="A101" s="40"/>
      <c r="B101" s="41"/>
      <c r="C101" s="207" t="s">
        <v>163</v>
      </c>
      <c r="D101" s="207" t="s">
        <v>138</v>
      </c>
      <c r="E101" s="208" t="s">
        <v>765</v>
      </c>
      <c r="F101" s="209" t="s">
        <v>766</v>
      </c>
      <c r="G101" s="210" t="s">
        <v>150</v>
      </c>
      <c r="H101" s="211">
        <v>86</v>
      </c>
      <c r="I101" s="212"/>
      <c r="J101" s="211">
        <f>ROUND(I101*H101,1)</f>
        <v>0</v>
      </c>
      <c r="K101" s="209" t="s">
        <v>142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0.0020799999999999998</v>
      </c>
      <c r="R101" s="215">
        <f>Q101*H101</f>
        <v>0.17887999999999998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143</v>
      </c>
      <c r="AT101" s="217" t="s">
        <v>138</v>
      </c>
      <c r="AU101" s="217" t="s">
        <v>81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ROUND(I101*H101,1)</f>
        <v>0</v>
      </c>
      <c r="BL101" s="19" t="s">
        <v>143</v>
      </c>
      <c r="BM101" s="217" t="s">
        <v>767</v>
      </c>
    </row>
    <row r="102" s="2" customFormat="1" ht="24.15" customHeight="1">
      <c r="A102" s="40"/>
      <c r="B102" s="41"/>
      <c r="C102" s="207" t="s">
        <v>167</v>
      </c>
      <c r="D102" s="207" t="s">
        <v>138</v>
      </c>
      <c r="E102" s="208" t="s">
        <v>768</v>
      </c>
      <c r="F102" s="209" t="s">
        <v>769</v>
      </c>
      <c r="G102" s="210" t="s">
        <v>770</v>
      </c>
      <c r="H102" s="211">
        <v>0.85999999999999999</v>
      </c>
      <c r="I102" s="212"/>
      <c r="J102" s="211">
        <f>ROUND(I102*H102,1)</f>
        <v>0</v>
      </c>
      <c r="K102" s="209" t="s">
        <v>142</v>
      </c>
      <c r="L102" s="46"/>
      <c r="M102" s="213" t="s">
        <v>19</v>
      </c>
      <c r="N102" s="214" t="s">
        <v>45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143</v>
      </c>
      <c r="AT102" s="217" t="s">
        <v>138</v>
      </c>
      <c r="AU102" s="217" t="s">
        <v>81</v>
      </c>
      <c r="AY102" s="19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ROUND(I102*H102,1)</f>
        <v>0</v>
      </c>
      <c r="BL102" s="19" t="s">
        <v>143</v>
      </c>
      <c r="BM102" s="217" t="s">
        <v>771</v>
      </c>
    </row>
    <row r="103" s="2" customFormat="1" ht="14.4" customHeight="1">
      <c r="A103" s="40"/>
      <c r="B103" s="41"/>
      <c r="C103" s="267" t="s">
        <v>171</v>
      </c>
      <c r="D103" s="267" t="s">
        <v>243</v>
      </c>
      <c r="E103" s="268" t="s">
        <v>772</v>
      </c>
      <c r="F103" s="269" t="s">
        <v>773</v>
      </c>
      <c r="G103" s="270" t="s">
        <v>774</v>
      </c>
      <c r="H103" s="271">
        <v>11.34</v>
      </c>
      <c r="I103" s="272"/>
      <c r="J103" s="271">
        <f>ROUND(I103*H103,1)</f>
        <v>0</v>
      </c>
      <c r="K103" s="269" t="s">
        <v>19</v>
      </c>
      <c r="L103" s="273"/>
      <c r="M103" s="274" t="s">
        <v>19</v>
      </c>
      <c r="N103" s="275" t="s">
        <v>45</v>
      </c>
      <c r="O103" s="86"/>
      <c r="P103" s="215">
        <f>O103*H103</f>
        <v>0</v>
      </c>
      <c r="Q103" s="215">
        <v>0.001</v>
      </c>
      <c r="R103" s="215">
        <f>Q103*H103</f>
        <v>0.011339999999999999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171</v>
      </c>
      <c r="AT103" s="217" t="s">
        <v>243</v>
      </c>
      <c r="AU103" s="217" t="s">
        <v>81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ROUND(I103*H103,1)</f>
        <v>0</v>
      </c>
      <c r="BL103" s="19" t="s">
        <v>143</v>
      </c>
      <c r="BM103" s="217" t="s">
        <v>775</v>
      </c>
    </row>
    <row r="104" s="12" customFormat="1">
      <c r="A104" s="12"/>
      <c r="B104" s="219"/>
      <c r="C104" s="220"/>
      <c r="D104" s="221" t="s">
        <v>145</v>
      </c>
      <c r="E104" s="222" t="s">
        <v>19</v>
      </c>
      <c r="F104" s="223" t="s">
        <v>776</v>
      </c>
      <c r="G104" s="220"/>
      <c r="H104" s="224">
        <v>11.34</v>
      </c>
      <c r="I104" s="225"/>
      <c r="J104" s="220"/>
      <c r="K104" s="220"/>
      <c r="L104" s="226"/>
      <c r="M104" s="227"/>
      <c r="N104" s="228"/>
      <c r="O104" s="228"/>
      <c r="P104" s="228"/>
      <c r="Q104" s="228"/>
      <c r="R104" s="228"/>
      <c r="S104" s="228"/>
      <c r="T104" s="229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30" t="s">
        <v>145</v>
      </c>
      <c r="AU104" s="230" t="s">
        <v>81</v>
      </c>
      <c r="AV104" s="12" t="s">
        <v>83</v>
      </c>
      <c r="AW104" s="12" t="s">
        <v>34</v>
      </c>
      <c r="AX104" s="12" t="s">
        <v>81</v>
      </c>
      <c r="AY104" s="230" t="s">
        <v>137</v>
      </c>
    </row>
    <row r="105" s="2" customFormat="1" ht="14.4" customHeight="1">
      <c r="A105" s="40"/>
      <c r="B105" s="41"/>
      <c r="C105" s="207" t="s">
        <v>178</v>
      </c>
      <c r="D105" s="207" t="s">
        <v>138</v>
      </c>
      <c r="E105" s="208" t="s">
        <v>777</v>
      </c>
      <c r="F105" s="209" t="s">
        <v>778</v>
      </c>
      <c r="G105" s="210" t="s">
        <v>150</v>
      </c>
      <c r="H105" s="211">
        <v>86</v>
      </c>
      <c r="I105" s="212"/>
      <c r="J105" s="211">
        <f>ROUND(I105*H105,1)</f>
        <v>0</v>
      </c>
      <c r="K105" s="209" t="s">
        <v>142</v>
      </c>
      <c r="L105" s="46"/>
      <c r="M105" s="213" t="s">
        <v>19</v>
      </c>
      <c r="N105" s="214" t="s">
        <v>45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143</v>
      </c>
      <c r="AT105" s="217" t="s">
        <v>138</v>
      </c>
      <c r="AU105" s="217" t="s">
        <v>81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ROUND(I105*H105,1)</f>
        <v>0</v>
      </c>
      <c r="BL105" s="19" t="s">
        <v>143</v>
      </c>
      <c r="BM105" s="217" t="s">
        <v>779</v>
      </c>
    </row>
    <row r="106" s="2" customFormat="1" ht="14.4" customHeight="1">
      <c r="A106" s="40"/>
      <c r="B106" s="41"/>
      <c r="C106" s="267" t="s">
        <v>182</v>
      </c>
      <c r="D106" s="267" t="s">
        <v>243</v>
      </c>
      <c r="E106" s="268" t="s">
        <v>780</v>
      </c>
      <c r="F106" s="269" t="s">
        <v>781</v>
      </c>
      <c r="G106" s="270" t="s">
        <v>774</v>
      </c>
      <c r="H106" s="271">
        <v>17.199999999999999</v>
      </c>
      <c r="I106" s="272"/>
      <c r="J106" s="271">
        <f>ROUND(I106*H106,1)</f>
        <v>0</v>
      </c>
      <c r="K106" s="269" t="s">
        <v>142</v>
      </c>
      <c r="L106" s="273"/>
      <c r="M106" s="274" t="s">
        <v>19</v>
      </c>
      <c r="N106" s="275" t="s">
        <v>45</v>
      </c>
      <c r="O106" s="86"/>
      <c r="P106" s="215">
        <f>O106*H106</f>
        <v>0</v>
      </c>
      <c r="Q106" s="215">
        <v>0.001</v>
      </c>
      <c r="R106" s="215">
        <f>Q106*H106</f>
        <v>0.0172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171</v>
      </c>
      <c r="AT106" s="217" t="s">
        <v>243</v>
      </c>
      <c r="AU106" s="217" t="s">
        <v>81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ROUND(I106*H106,1)</f>
        <v>0</v>
      </c>
      <c r="BL106" s="19" t="s">
        <v>143</v>
      </c>
      <c r="BM106" s="217" t="s">
        <v>782</v>
      </c>
    </row>
    <row r="107" s="12" customFormat="1">
      <c r="A107" s="12"/>
      <c r="B107" s="219"/>
      <c r="C107" s="220"/>
      <c r="D107" s="221" t="s">
        <v>145</v>
      </c>
      <c r="E107" s="222" t="s">
        <v>19</v>
      </c>
      <c r="F107" s="223" t="s">
        <v>783</v>
      </c>
      <c r="G107" s="220"/>
      <c r="H107" s="224">
        <v>17.199999999999999</v>
      </c>
      <c r="I107" s="225"/>
      <c r="J107" s="220"/>
      <c r="K107" s="220"/>
      <c r="L107" s="226"/>
      <c r="M107" s="227"/>
      <c r="N107" s="228"/>
      <c r="O107" s="228"/>
      <c r="P107" s="228"/>
      <c r="Q107" s="228"/>
      <c r="R107" s="228"/>
      <c r="S107" s="228"/>
      <c r="T107" s="229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30" t="s">
        <v>145</v>
      </c>
      <c r="AU107" s="230" t="s">
        <v>81</v>
      </c>
      <c r="AV107" s="12" t="s">
        <v>83</v>
      </c>
      <c r="AW107" s="12" t="s">
        <v>34</v>
      </c>
      <c r="AX107" s="12" t="s">
        <v>81</v>
      </c>
      <c r="AY107" s="230" t="s">
        <v>137</v>
      </c>
    </row>
    <row r="108" s="2" customFormat="1" ht="14.4" customHeight="1">
      <c r="A108" s="40"/>
      <c r="B108" s="41"/>
      <c r="C108" s="207" t="s">
        <v>187</v>
      </c>
      <c r="D108" s="207" t="s">
        <v>138</v>
      </c>
      <c r="E108" s="208" t="s">
        <v>784</v>
      </c>
      <c r="F108" s="209" t="s">
        <v>785</v>
      </c>
      <c r="G108" s="210" t="s">
        <v>141</v>
      </c>
      <c r="H108" s="211">
        <v>86</v>
      </c>
      <c r="I108" s="212"/>
      <c r="J108" s="211">
        <f>ROUND(I108*H108,1)</f>
        <v>0</v>
      </c>
      <c r="K108" s="209" t="s">
        <v>142</v>
      </c>
      <c r="L108" s="46"/>
      <c r="M108" s="213" t="s">
        <v>19</v>
      </c>
      <c r="N108" s="214" t="s">
        <v>45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143</v>
      </c>
      <c r="AT108" s="217" t="s">
        <v>138</v>
      </c>
      <c r="AU108" s="217" t="s">
        <v>81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ROUND(I108*H108,1)</f>
        <v>0</v>
      </c>
      <c r="BL108" s="19" t="s">
        <v>143</v>
      </c>
      <c r="BM108" s="217" t="s">
        <v>786</v>
      </c>
    </row>
    <row r="109" s="12" customFormat="1">
      <c r="A109" s="12"/>
      <c r="B109" s="219"/>
      <c r="C109" s="220"/>
      <c r="D109" s="221" t="s">
        <v>145</v>
      </c>
      <c r="E109" s="222" t="s">
        <v>19</v>
      </c>
      <c r="F109" s="223" t="s">
        <v>787</v>
      </c>
      <c r="G109" s="220"/>
      <c r="H109" s="224">
        <v>86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0" t="s">
        <v>145</v>
      </c>
      <c r="AU109" s="230" t="s">
        <v>81</v>
      </c>
      <c r="AV109" s="12" t="s">
        <v>83</v>
      </c>
      <c r="AW109" s="12" t="s">
        <v>34</v>
      </c>
      <c r="AX109" s="12" t="s">
        <v>81</v>
      </c>
      <c r="AY109" s="230" t="s">
        <v>137</v>
      </c>
    </row>
    <row r="110" s="2" customFormat="1" ht="14.4" customHeight="1">
      <c r="A110" s="40"/>
      <c r="B110" s="41"/>
      <c r="C110" s="267" t="s">
        <v>193</v>
      </c>
      <c r="D110" s="267" t="s">
        <v>243</v>
      </c>
      <c r="E110" s="268" t="s">
        <v>788</v>
      </c>
      <c r="F110" s="269" t="s">
        <v>789</v>
      </c>
      <c r="G110" s="270" t="s">
        <v>201</v>
      </c>
      <c r="H110" s="271">
        <v>8.5999999999999996</v>
      </c>
      <c r="I110" s="272"/>
      <c r="J110" s="271">
        <f>ROUND(I110*H110,1)</f>
        <v>0</v>
      </c>
      <c r="K110" s="269" t="s">
        <v>142</v>
      </c>
      <c r="L110" s="273"/>
      <c r="M110" s="274" t="s">
        <v>19</v>
      </c>
      <c r="N110" s="275" t="s">
        <v>45</v>
      </c>
      <c r="O110" s="86"/>
      <c r="P110" s="215">
        <f>O110*H110</f>
        <v>0</v>
      </c>
      <c r="Q110" s="215">
        <v>0.20000000000000001</v>
      </c>
      <c r="R110" s="215">
        <f>Q110*H110</f>
        <v>1.72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171</v>
      </c>
      <c r="AT110" s="217" t="s">
        <v>243</v>
      </c>
      <c r="AU110" s="217" t="s">
        <v>81</v>
      </c>
      <c r="AY110" s="19" t="s">
        <v>137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ROUND(I110*H110,1)</f>
        <v>0</v>
      </c>
      <c r="BL110" s="19" t="s">
        <v>143</v>
      </c>
      <c r="BM110" s="217" t="s">
        <v>790</v>
      </c>
    </row>
    <row r="111" s="12" customFormat="1">
      <c r="A111" s="12"/>
      <c r="B111" s="219"/>
      <c r="C111" s="220"/>
      <c r="D111" s="221" t="s">
        <v>145</v>
      </c>
      <c r="E111" s="222" t="s">
        <v>19</v>
      </c>
      <c r="F111" s="223" t="s">
        <v>791</v>
      </c>
      <c r="G111" s="220"/>
      <c r="H111" s="224">
        <v>8.5999999999999996</v>
      </c>
      <c r="I111" s="225"/>
      <c r="J111" s="220"/>
      <c r="K111" s="220"/>
      <c r="L111" s="226"/>
      <c r="M111" s="227"/>
      <c r="N111" s="228"/>
      <c r="O111" s="228"/>
      <c r="P111" s="228"/>
      <c r="Q111" s="228"/>
      <c r="R111" s="228"/>
      <c r="S111" s="228"/>
      <c r="T111" s="229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30" t="s">
        <v>145</v>
      </c>
      <c r="AU111" s="230" t="s">
        <v>81</v>
      </c>
      <c r="AV111" s="12" t="s">
        <v>83</v>
      </c>
      <c r="AW111" s="12" t="s">
        <v>34</v>
      </c>
      <c r="AX111" s="12" t="s">
        <v>81</v>
      </c>
      <c r="AY111" s="230" t="s">
        <v>137</v>
      </c>
    </row>
    <row r="112" s="2" customFormat="1" ht="14.4" customHeight="1">
      <c r="A112" s="40"/>
      <c r="B112" s="41"/>
      <c r="C112" s="207" t="s">
        <v>198</v>
      </c>
      <c r="D112" s="207" t="s">
        <v>138</v>
      </c>
      <c r="E112" s="208" t="s">
        <v>792</v>
      </c>
      <c r="F112" s="209" t="s">
        <v>793</v>
      </c>
      <c r="G112" s="210" t="s">
        <v>201</v>
      </c>
      <c r="H112" s="211">
        <v>2.5800000000000001</v>
      </c>
      <c r="I112" s="212"/>
      <c r="J112" s="211">
        <f>ROUND(I112*H112,1)</f>
        <v>0</v>
      </c>
      <c r="K112" s="209" t="s">
        <v>142</v>
      </c>
      <c r="L112" s="46"/>
      <c r="M112" s="213" t="s">
        <v>19</v>
      </c>
      <c r="N112" s="214" t="s">
        <v>45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143</v>
      </c>
      <c r="AT112" s="217" t="s">
        <v>138</v>
      </c>
      <c r="AU112" s="217" t="s">
        <v>81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ROUND(I112*H112,1)</f>
        <v>0</v>
      </c>
      <c r="BL112" s="19" t="s">
        <v>143</v>
      </c>
      <c r="BM112" s="217" t="s">
        <v>794</v>
      </c>
    </row>
    <row r="113" s="12" customFormat="1">
      <c r="A113" s="12"/>
      <c r="B113" s="219"/>
      <c r="C113" s="220"/>
      <c r="D113" s="221" t="s">
        <v>145</v>
      </c>
      <c r="E113" s="222" t="s">
        <v>19</v>
      </c>
      <c r="F113" s="223" t="s">
        <v>795</v>
      </c>
      <c r="G113" s="220"/>
      <c r="H113" s="224">
        <v>2.5800000000000001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30" t="s">
        <v>145</v>
      </c>
      <c r="AU113" s="230" t="s">
        <v>81</v>
      </c>
      <c r="AV113" s="12" t="s">
        <v>83</v>
      </c>
      <c r="AW113" s="12" t="s">
        <v>34</v>
      </c>
      <c r="AX113" s="12" t="s">
        <v>81</v>
      </c>
      <c r="AY113" s="230" t="s">
        <v>137</v>
      </c>
    </row>
    <row r="114" s="2" customFormat="1" ht="14.4" customHeight="1">
      <c r="A114" s="40"/>
      <c r="B114" s="41"/>
      <c r="C114" s="207" t="s">
        <v>205</v>
      </c>
      <c r="D114" s="207" t="s">
        <v>138</v>
      </c>
      <c r="E114" s="208" t="s">
        <v>796</v>
      </c>
      <c r="F114" s="209" t="s">
        <v>797</v>
      </c>
      <c r="G114" s="210" t="s">
        <v>201</v>
      </c>
      <c r="H114" s="211">
        <v>2.5800000000000001</v>
      </c>
      <c r="I114" s="212"/>
      <c r="J114" s="211">
        <f>ROUND(I114*H114,1)</f>
        <v>0</v>
      </c>
      <c r="K114" s="209" t="s">
        <v>142</v>
      </c>
      <c r="L114" s="46"/>
      <c r="M114" s="213" t="s">
        <v>19</v>
      </c>
      <c r="N114" s="214" t="s">
        <v>45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143</v>
      </c>
      <c r="AT114" s="217" t="s">
        <v>138</v>
      </c>
      <c r="AU114" s="217" t="s">
        <v>81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ROUND(I114*H114,1)</f>
        <v>0</v>
      </c>
      <c r="BL114" s="19" t="s">
        <v>143</v>
      </c>
      <c r="BM114" s="217" t="s">
        <v>798</v>
      </c>
    </row>
    <row r="115" s="2" customFormat="1" ht="14.4" customHeight="1">
      <c r="A115" s="40"/>
      <c r="B115" s="41"/>
      <c r="C115" s="207" t="s">
        <v>9</v>
      </c>
      <c r="D115" s="207" t="s">
        <v>138</v>
      </c>
      <c r="E115" s="208" t="s">
        <v>799</v>
      </c>
      <c r="F115" s="209" t="s">
        <v>800</v>
      </c>
      <c r="G115" s="210" t="s">
        <v>201</v>
      </c>
      <c r="H115" s="211">
        <v>2.5800000000000001</v>
      </c>
      <c r="I115" s="212"/>
      <c r="J115" s="211">
        <f>ROUND(I115*H115,1)</f>
        <v>0</v>
      </c>
      <c r="K115" s="209" t="s">
        <v>142</v>
      </c>
      <c r="L115" s="46"/>
      <c r="M115" s="213" t="s">
        <v>19</v>
      </c>
      <c r="N115" s="214" t="s">
        <v>45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143</v>
      </c>
      <c r="AT115" s="217" t="s">
        <v>138</v>
      </c>
      <c r="AU115" s="217" t="s">
        <v>81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ROUND(I115*H115,1)</f>
        <v>0</v>
      </c>
      <c r="BL115" s="19" t="s">
        <v>143</v>
      </c>
      <c r="BM115" s="217" t="s">
        <v>801</v>
      </c>
    </row>
    <row r="116" s="2" customFormat="1" ht="24.15" customHeight="1">
      <c r="A116" s="40"/>
      <c r="B116" s="41"/>
      <c r="C116" s="207" t="s">
        <v>237</v>
      </c>
      <c r="D116" s="207" t="s">
        <v>138</v>
      </c>
      <c r="E116" s="208" t="s">
        <v>802</v>
      </c>
      <c r="F116" s="209" t="s">
        <v>803</v>
      </c>
      <c r="G116" s="210" t="s">
        <v>141</v>
      </c>
      <c r="H116" s="211">
        <v>1510</v>
      </c>
      <c r="I116" s="212"/>
      <c r="J116" s="211">
        <f>ROUND(I116*H116,1)</f>
        <v>0</v>
      </c>
      <c r="K116" s="209" t="s">
        <v>142</v>
      </c>
      <c r="L116" s="46"/>
      <c r="M116" s="213" t="s">
        <v>19</v>
      </c>
      <c r="N116" s="214" t="s">
        <v>45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143</v>
      </c>
      <c r="AT116" s="217" t="s">
        <v>138</v>
      </c>
      <c r="AU116" s="217" t="s">
        <v>81</v>
      </c>
      <c r="AY116" s="19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ROUND(I116*H116,1)</f>
        <v>0</v>
      </c>
      <c r="BL116" s="19" t="s">
        <v>143</v>
      </c>
      <c r="BM116" s="217" t="s">
        <v>804</v>
      </c>
    </row>
    <row r="117" s="12" customFormat="1">
      <c r="A117" s="12"/>
      <c r="B117" s="219"/>
      <c r="C117" s="220"/>
      <c r="D117" s="221" t="s">
        <v>145</v>
      </c>
      <c r="E117" s="222" t="s">
        <v>19</v>
      </c>
      <c r="F117" s="223" t="s">
        <v>805</v>
      </c>
      <c r="G117" s="220"/>
      <c r="H117" s="224">
        <v>1510</v>
      </c>
      <c r="I117" s="225"/>
      <c r="J117" s="220"/>
      <c r="K117" s="220"/>
      <c r="L117" s="226"/>
      <c r="M117" s="227"/>
      <c r="N117" s="228"/>
      <c r="O117" s="228"/>
      <c r="P117" s="228"/>
      <c r="Q117" s="228"/>
      <c r="R117" s="228"/>
      <c r="S117" s="228"/>
      <c r="T117" s="229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30" t="s">
        <v>145</v>
      </c>
      <c r="AU117" s="230" t="s">
        <v>81</v>
      </c>
      <c r="AV117" s="12" t="s">
        <v>83</v>
      </c>
      <c r="AW117" s="12" t="s">
        <v>34</v>
      </c>
      <c r="AX117" s="12" t="s">
        <v>81</v>
      </c>
      <c r="AY117" s="230" t="s">
        <v>137</v>
      </c>
    </row>
    <row r="118" s="2" customFormat="1" ht="14.4" customHeight="1">
      <c r="A118" s="40"/>
      <c r="B118" s="41"/>
      <c r="C118" s="267" t="s">
        <v>242</v>
      </c>
      <c r="D118" s="267" t="s">
        <v>243</v>
      </c>
      <c r="E118" s="268" t="s">
        <v>806</v>
      </c>
      <c r="F118" s="269" t="s">
        <v>807</v>
      </c>
      <c r="G118" s="270" t="s">
        <v>774</v>
      </c>
      <c r="H118" s="271">
        <v>45.299999999999997</v>
      </c>
      <c r="I118" s="272"/>
      <c r="J118" s="271">
        <f>ROUND(I118*H118,1)</f>
        <v>0</v>
      </c>
      <c r="K118" s="269" t="s">
        <v>142</v>
      </c>
      <c r="L118" s="273"/>
      <c r="M118" s="274" t="s">
        <v>19</v>
      </c>
      <c r="N118" s="275" t="s">
        <v>45</v>
      </c>
      <c r="O118" s="86"/>
      <c r="P118" s="215">
        <f>O118*H118</f>
        <v>0</v>
      </c>
      <c r="Q118" s="215">
        <v>0.001</v>
      </c>
      <c r="R118" s="215">
        <f>Q118*H118</f>
        <v>0.0453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171</v>
      </c>
      <c r="AT118" s="217" t="s">
        <v>243</v>
      </c>
      <c r="AU118" s="217" t="s">
        <v>81</v>
      </c>
      <c r="AY118" s="19" t="s">
        <v>137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ROUND(I118*H118,1)</f>
        <v>0</v>
      </c>
      <c r="BL118" s="19" t="s">
        <v>143</v>
      </c>
      <c r="BM118" s="217" t="s">
        <v>808</v>
      </c>
    </row>
    <row r="119" s="12" customFormat="1">
      <c r="A119" s="12"/>
      <c r="B119" s="219"/>
      <c r="C119" s="220"/>
      <c r="D119" s="221" t="s">
        <v>145</v>
      </c>
      <c r="E119" s="222" t="s">
        <v>19</v>
      </c>
      <c r="F119" s="223" t="s">
        <v>809</v>
      </c>
      <c r="G119" s="220"/>
      <c r="H119" s="224">
        <v>45.299999999999997</v>
      </c>
      <c r="I119" s="225"/>
      <c r="J119" s="220"/>
      <c r="K119" s="220"/>
      <c r="L119" s="226"/>
      <c r="M119" s="227"/>
      <c r="N119" s="228"/>
      <c r="O119" s="228"/>
      <c r="P119" s="228"/>
      <c r="Q119" s="228"/>
      <c r="R119" s="228"/>
      <c r="S119" s="228"/>
      <c r="T119" s="229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0" t="s">
        <v>145</v>
      </c>
      <c r="AU119" s="230" t="s">
        <v>81</v>
      </c>
      <c r="AV119" s="12" t="s">
        <v>83</v>
      </c>
      <c r="AW119" s="12" t="s">
        <v>34</v>
      </c>
      <c r="AX119" s="12" t="s">
        <v>81</v>
      </c>
      <c r="AY119" s="230" t="s">
        <v>137</v>
      </c>
    </row>
    <row r="120" s="2" customFormat="1" ht="14.4" customHeight="1">
      <c r="A120" s="40"/>
      <c r="B120" s="41"/>
      <c r="C120" s="207" t="s">
        <v>249</v>
      </c>
      <c r="D120" s="207" t="s">
        <v>138</v>
      </c>
      <c r="E120" s="208" t="s">
        <v>810</v>
      </c>
      <c r="F120" s="209" t="s">
        <v>811</v>
      </c>
      <c r="G120" s="210" t="s">
        <v>246</v>
      </c>
      <c r="H120" s="211">
        <v>3.1899999999999999</v>
      </c>
      <c r="I120" s="212"/>
      <c r="J120" s="211">
        <f>ROUND(I120*H120,1)</f>
        <v>0</v>
      </c>
      <c r="K120" s="209" t="s">
        <v>142</v>
      </c>
      <c r="L120" s="46"/>
      <c r="M120" s="213" t="s">
        <v>19</v>
      </c>
      <c r="N120" s="214" t="s">
        <v>45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143</v>
      </c>
      <c r="AT120" s="217" t="s">
        <v>138</v>
      </c>
      <c r="AU120" s="217" t="s">
        <v>81</v>
      </c>
      <c r="AY120" s="19" t="s">
        <v>137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ROUND(I120*H120,1)</f>
        <v>0</v>
      </c>
      <c r="BL120" s="19" t="s">
        <v>143</v>
      </c>
      <c r="BM120" s="217" t="s">
        <v>812</v>
      </c>
    </row>
    <row r="121" s="11" customFormat="1" ht="25.92" customHeight="1">
      <c r="A121" s="11"/>
      <c r="B121" s="193"/>
      <c r="C121" s="194"/>
      <c r="D121" s="195" t="s">
        <v>73</v>
      </c>
      <c r="E121" s="196" t="s">
        <v>813</v>
      </c>
      <c r="F121" s="196" t="s">
        <v>814</v>
      </c>
      <c r="G121" s="194"/>
      <c r="H121" s="194"/>
      <c r="I121" s="197"/>
      <c r="J121" s="198">
        <f>BK121</f>
        <v>0</v>
      </c>
      <c r="K121" s="194"/>
      <c r="L121" s="199"/>
      <c r="M121" s="200"/>
      <c r="N121" s="201"/>
      <c r="O121" s="201"/>
      <c r="P121" s="202">
        <f>P122+P134+P146</f>
        <v>0</v>
      </c>
      <c r="Q121" s="201"/>
      <c r="R121" s="202">
        <f>R122+R134+R146</f>
        <v>0.0054000000000000003</v>
      </c>
      <c r="S121" s="201"/>
      <c r="T121" s="203">
        <f>T122+T134+T146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4" t="s">
        <v>81</v>
      </c>
      <c r="AT121" s="205" t="s">
        <v>73</v>
      </c>
      <c r="AU121" s="205" t="s">
        <v>74</v>
      </c>
      <c r="AY121" s="204" t="s">
        <v>137</v>
      </c>
      <c r="BK121" s="206">
        <f>BK122+BK134+BK146</f>
        <v>0</v>
      </c>
    </row>
    <row r="122" s="11" customFormat="1" ht="22.8" customHeight="1">
      <c r="A122" s="11"/>
      <c r="B122" s="193"/>
      <c r="C122" s="194"/>
      <c r="D122" s="195" t="s">
        <v>73</v>
      </c>
      <c r="E122" s="289" t="s">
        <v>815</v>
      </c>
      <c r="F122" s="289" t="s">
        <v>816</v>
      </c>
      <c r="G122" s="194"/>
      <c r="H122" s="194"/>
      <c r="I122" s="197"/>
      <c r="J122" s="290">
        <f>BK122</f>
        <v>0</v>
      </c>
      <c r="K122" s="194"/>
      <c r="L122" s="199"/>
      <c r="M122" s="200"/>
      <c r="N122" s="201"/>
      <c r="O122" s="201"/>
      <c r="P122" s="202">
        <f>SUM(P123:P133)</f>
        <v>0</v>
      </c>
      <c r="Q122" s="201"/>
      <c r="R122" s="202">
        <f>SUM(R123:R133)</f>
        <v>0.0018000000000000002</v>
      </c>
      <c r="S122" s="201"/>
      <c r="T122" s="203">
        <f>SUM(T123:T133)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4" t="s">
        <v>81</v>
      </c>
      <c r="AT122" s="205" t="s">
        <v>73</v>
      </c>
      <c r="AU122" s="205" t="s">
        <v>81</v>
      </c>
      <c r="AY122" s="204" t="s">
        <v>137</v>
      </c>
      <c r="BK122" s="206">
        <f>SUM(BK123:BK133)</f>
        <v>0</v>
      </c>
    </row>
    <row r="123" s="2" customFormat="1" ht="14.4" customHeight="1">
      <c r="A123" s="40"/>
      <c r="B123" s="41"/>
      <c r="C123" s="207" t="s">
        <v>255</v>
      </c>
      <c r="D123" s="207" t="s">
        <v>138</v>
      </c>
      <c r="E123" s="208" t="s">
        <v>817</v>
      </c>
      <c r="F123" s="209" t="s">
        <v>818</v>
      </c>
      <c r="G123" s="210" t="s">
        <v>150</v>
      </c>
      <c r="H123" s="211">
        <v>90</v>
      </c>
      <c r="I123" s="212"/>
      <c r="J123" s="211">
        <f>ROUND(I123*H123,1)</f>
        <v>0</v>
      </c>
      <c r="K123" s="209" t="s">
        <v>142</v>
      </c>
      <c r="L123" s="46"/>
      <c r="M123" s="213" t="s">
        <v>19</v>
      </c>
      <c r="N123" s="214" t="s">
        <v>45</v>
      </c>
      <c r="O123" s="86"/>
      <c r="P123" s="215">
        <f>O123*H123</f>
        <v>0</v>
      </c>
      <c r="Q123" s="215">
        <v>2.0000000000000002E-05</v>
      </c>
      <c r="R123" s="215">
        <f>Q123*H123</f>
        <v>0.0018000000000000002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819</v>
      </c>
      <c r="AT123" s="217" t="s">
        <v>138</v>
      </c>
      <c r="AU123" s="217" t="s">
        <v>83</v>
      </c>
      <c r="AY123" s="19" t="s">
        <v>137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ROUND(I123*H123,1)</f>
        <v>0</v>
      </c>
      <c r="BL123" s="19" t="s">
        <v>819</v>
      </c>
      <c r="BM123" s="217" t="s">
        <v>820</v>
      </c>
    </row>
    <row r="124" s="2" customFormat="1" ht="14.4" customHeight="1">
      <c r="A124" s="40"/>
      <c r="B124" s="41"/>
      <c r="C124" s="207" t="s">
        <v>261</v>
      </c>
      <c r="D124" s="207" t="s">
        <v>138</v>
      </c>
      <c r="E124" s="208" t="s">
        <v>821</v>
      </c>
      <c r="F124" s="209" t="s">
        <v>822</v>
      </c>
      <c r="G124" s="210" t="s">
        <v>150</v>
      </c>
      <c r="H124" s="211">
        <v>30</v>
      </c>
      <c r="I124" s="212"/>
      <c r="J124" s="211">
        <f>ROUND(I124*H124,1)</f>
        <v>0</v>
      </c>
      <c r="K124" s="209" t="s">
        <v>19</v>
      </c>
      <c r="L124" s="46"/>
      <c r="M124" s="213" t="s">
        <v>19</v>
      </c>
      <c r="N124" s="214" t="s">
        <v>45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819</v>
      </c>
      <c r="AT124" s="217" t="s">
        <v>138</v>
      </c>
      <c r="AU124" s="217" t="s">
        <v>83</v>
      </c>
      <c r="AY124" s="19" t="s">
        <v>137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ROUND(I124*H124,1)</f>
        <v>0</v>
      </c>
      <c r="BL124" s="19" t="s">
        <v>819</v>
      </c>
      <c r="BM124" s="217" t="s">
        <v>823</v>
      </c>
    </row>
    <row r="125" s="2" customFormat="1" ht="14.4" customHeight="1">
      <c r="A125" s="40"/>
      <c r="B125" s="41"/>
      <c r="C125" s="207" t="s">
        <v>7</v>
      </c>
      <c r="D125" s="207" t="s">
        <v>138</v>
      </c>
      <c r="E125" s="208" t="s">
        <v>824</v>
      </c>
      <c r="F125" s="209" t="s">
        <v>825</v>
      </c>
      <c r="G125" s="210" t="s">
        <v>150</v>
      </c>
      <c r="H125" s="211">
        <v>30</v>
      </c>
      <c r="I125" s="212"/>
      <c r="J125" s="211">
        <f>ROUND(I125*H125,1)</f>
        <v>0</v>
      </c>
      <c r="K125" s="209" t="s">
        <v>19</v>
      </c>
      <c r="L125" s="46"/>
      <c r="M125" s="213" t="s">
        <v>19</v>
      </c>
      <c r="N125" s="214" t="s">
        <v>45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819</v>
      </c>
      <c r="AT125" s="217" t="s">
        <v>138</v>
      </c>
      <c r="AU125" s="217" t="s">
        <v>83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ROUND(I125*H125,1)</f>
        <v>0</v>
      </c>
      <c r="BL125" s="19" t="s">
        <v>819</v>
      </c>
      <c r="BM125" s="217" t="s">
        <v>826</v>
      </c>
    </row>
    <row r="126" s="2" customFormat="1" ht="14.4" customHeight="1">
      <c r="A126" s="40"/>
      <c r="B126" s="41"/>
      <c r="C126" s="207" t="s">
        <v>278</v>
      </c>
      <c r="D126" s="207" t="s">
        <v>138</v>
      </c>
      <c r="E126" s="208" t="s">
        <v>792</v>
      </c>
      <c r="F126" s="209" t="s">
        <v>793</v>
      </c>
      <c r="G126" s="210" t="s">
        <v>201</v>
      </c>
      <c r="H126" s="211">
        <v>13.5</v>
      </c>
      <c r="I126" s="212"/>
      <c r="J126" s="211">
        <f>ROUND(I126*H126,1)</f>
        <v>0</v>
      </c>
      <c r="K126" s="209" t="s">
        <v>142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819</v>
      </c>
      <c r="AT126" s="217" t="s">
        <v>138</v>
      </c>
      <c r="AU126" s="217" t="s">
        <v>83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ROUND(I126*H126,1)</f>
        <v>0</v>
      </c>
      <c r="BL126" s="19" t="s">
        <v>819</v>
      </c>
      <c r="BM126" s="217" t="s">
        <v>827</v>
      </c>
    </row>
    <row r="127" s="12" customFormat="1">
      <c r="A127" s="12"/>
      <c r="B127" s="219"/>
      <c r="C127" s="220"/>
      <c r="D127" s="221" t="s">
        <v>145</v>
      </c>
      <c r="E127" s="222" t="s">
        <v>19</v>
      </c>
      <c r="F127" s="223" t="s">
        <v>828</v>
      </c>
      <c r="G127" s="220"/>
      <c r="H127" s="224">
        <v>13.5</v>
      </c>
      <c r="I127" s="225"/>
      <c r="J127" s="220"/>
      <c r="K127" s="220"/>
      <c r="L127" s="226"/>
      <c r="M127" s="227"/>
      <c r="N127" s="228"/>
      <c r="O127" s="228"/>
      <c r="P127" s="228"/>
      <c r="Q127" s="228"/>
      <c r="R127" s="228"/>
      <c r="S127" s="228"/>
      <c r="T127" s="229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0" t="s">
        <v>145</v>
      </c>
      <c r="AU127" s="230" t="s">
        <v>83</v>
      </c>
      <c r="AV127" s="12" t="s">
        <v>83</v>
      </c>
      <c r="AW127" s="12" t="s">
        <v>34</v>
      </c>
      <c r="AX127" s="12" t="s">
        <v>81</v>
      </c>
      <c r="AY127" s="230" t="s">
        <v>137</v>
      </c>
    </row>
    <row r="128" s="2" customFormat="1" ht="14.4" customHeight="1">
      <c r="A128" s="40"/>
      <c r="B128" s="41"/>
      <c r="C128" s="207" t="s">
        <v>284</v>
      </c>
      <c r="D128" s="207" t="s">
        <v>138</v>
      </c>
      <c r="E128" s="208" t="s">
        <v>796</v>
      </c>
      <c r="F128" s="209" t="s">
        <v>797</v>
      </c>
      <c r="G128" s="210" t="s">
        <v>201</v>
      </c>
      <c r="H128" s="211">
        <v>13.5</v>
      </c>
      <c r="I128" s="212"/>
      <c r="J128" s="211">
        <f>ROUND(I128*H128,1)</f>
        <v>0</v>
      </c>
      <c r="K128" s="209" t="s">
        <v>142</v>
      </c>
      <c r="L128" s="46"/>
      <c r="M128" s="213" t="s">
        <v>19</v>
      </c>
      <c r="N128" s="214" t="s">
        <v>45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819</v>
      </c>
      <c r="AT128" s="217" t="s">
        <v>138</v>
      </c>
      <c r="AU128" s="217" t="s">
        <v>83</v>
      </c>
      <c r="AY128" s="19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ROUND(I128*H128,1)</f>
        <v>0</v>
      </c>
      <c r="BL128" s="19" t="s">
        <v>819</v>
      </c>
      <c r="BM128" s="217" t="s">
        <v>829</v>
      </c>
    </row>
    <row r="129" s="2" customFormat="1" ht="14.4" customHeight="1">
      <c r="A129" s="40"/>
      <c r="B129" s="41"/>
      <c r="C129" s="207" t="s">
        <v>289</v>
      </c>
      <c r="D129" s="207" t="s">
        <v>138</v>
      </c>
      <c r="E129" s="208" t="s">
        <v>799</v>
      </c>
      <c r="F129" s="209" t="s">
        <v>800</v>
      </c>
      <c r="G129" s="210" t="s">
        <v>201</v>
      </c>
      <c r="H129" s="211">
        <v>13.5</v>
      </c>
      <c r="I129" s="212"/>
      <c r="J129" s="211">
        <f>ROUND(I129*H129,1)</f>
        <v>0</v>
      </c>
      <c r="K129" s="209" t="s">
        <v>142</v>
      </c>
      <c r="L129" s="46"/>
      <c r="M129" s="213" t="s">
        <v>19</v>
      </c>
      <c r="N129" s="214" t="s">
        <v>45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819</v>
      </c>
      <c r="AT129" s="217" t="s">
        <v>138</v>
      </c>
      <c r="AU129" s="217" t="s">
        <v>83</v>
      </c>
      <c r="AY129" s="19" t="s">
        <v>137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ROUND(I129*H129,1)</f>
        <v>0</v>
      </c>
      <c r="BL129" s="19" t="s">
        <v>819</v>
      </c>
      <c r="BM129" s="217" t="s">
        <v>830</v>
      </c>
    </row>
    <row r="130" s="2" customFormat="1" ht="14.4" customHeight="1">
      <c r="A130" s="40"/>
      <c r="B130" s="41"/>
      <c r="C130" s="207" t="s">
        <v>295</v>
      </c>
      <c r="D130" s="207" t="s">
        <v>138</v>
      </c>
      <c r="E130" s="208" t="s">
        <v>831</v>
      </c>
      <c r="F130" s="209" t="s">
        <v>832</v>
      </c>
      <c r="G130" s="210" t="s">
        <v>141</v>
      </c>
      <c r="H130" s="211">
        <v>90</v>
      </c>
      <c r="I130" s="212"/>
      <c r="J130" s="211">
        <f>ROUND(I130*H130,1)</f>
        <v>0</v>
      </c>
      <c r="K130" s="209" t="s">
        <v>142</v>
      </c>
      <c r="L130" s="46"/>
      <c r="M130" s="213" t="s">
        <v>19</v>
      </c>
      <c r="N130" s="214" t="s">
        <v>45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819</v>
      </c>
      <c r="AT130" s="217" t="s">
        <v>138</v>
      </c>
      <c r="AU130" s="217" t="s">
        <v>83</v>
      </c>
      <c r="AY130" s="19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ROUND(I130*H130,1)</f>
        <v>0</v>
      </c>
      <c r="BL130" s="19" t="s">
        <v>819</v>
      </c>
      <c r="BM130" s="217" t="s">
        <v>833</v>
      </c>
    </row>
    <row r="131" s="2" customFormat="1" ht="24.15" customHeight="1">
      <c r="A131" s="40"/>
      <c r="B131" s="41"/>
      <c r="C131" s="207" t="s">
        <v>301</v>
      </c>
      <c r="D131" s="207" t="s">
        <v>138</v>
      </c>
      <c r="E131" s="208" t="s">
        <v>834</v>
      </c>
      <c r="F131" s="209" t="s">
        <v>835</v>
      </c>
      <c r="G131" s="210" t="s">
        <v>150</v>
      </c>
      <c r="H131" s="211">
        <v>90</v>
      </c>
      <c r="I131" s="212"/>
      <c r="J131" s="211">
        <f>ROUND(I131*H131,1)</f>
        <v>0</v>
      </c>
      <c r="K131" s="209" t="s">
        <v>142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819</v>
      </c>
      <c r="AT131" s="217" t="s">
        <v>138</v>
      </c>
      <c r="AU131" s="217" t="s">
        <v>83</v>
      </c>
      <c r="AY131" s="19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ROUND(I131*H131,1)</f>
        <v>0</v>
      </c>
      <c r="BL131" s="19" t="s">
        <v>819</v>
      </c>
      <c r="BM131" s="217" t="s">
        <v>836</v>
      </c>
    </row>
    <row r="132" s="2" customFormat="1" ht="14.4" customHeight="1">
      <c r="A132" s="40"/>
      <c r="B132" s="41"/>
      <c r="C132" s="207" t="s">
        <v>307</v>
      </c>
      <c r="D132" s="207" t="s">
        <v>138</v>
      </c>
      <c r="E132" s="208" t="s">
        <v>837</v>
      </c>
      <c r="F132" s="209" t="s">
        <v>838</v>
      </c>
      <c r="G132" s="210" t="s">
        <v>150</v>
      </c>
      <c r="H132" s="211">
        <v>30</v>
      </c>
      <c r="I132" s="212"/>
      <c r="J132" s="211">
        <f>ROUND(I132*H132,1)</f>
        <v>0</v>
      </c>
      <c r="K132" s="209" t="s">
        <v>19</v>
      </c>
      <c r="L132" s="46"/>
      <c r="M132" s="213" t="s">
        <v>19</v>
      </c>
      <c r="N132" s="214" t="s">
        <v>45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819</v>
      </c>
      <c r="AT132" s="217" t="s">
        <v>138</v>
      </c>
      <c r="AU132" s="217" t="s">
        <v>83</v>
      </c>
      <c r="AY132" s="19" t="s">
        <v>137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ROUND(I132*H132,1)</f>
        <v>0</v>
      </c>
      <c r="BL132" s="19" t="s">
        <v>819</v>
      </c>
      <c r="BM132" s="217" t="s">
        <v>839</v>
      </c>
    </row>
    <row r="133" s="2" customFormat="1" ht="14.4" customHeight="1">
      <c r="A133" s="40"/>
      <c r="B133" s="41"/>
      <c r="C133" s="207" t="s">
        <v>314</v>
      </c>
      <c r="D133" s="207" t="s">
        <v>138</v>
      </c>
      <c r="E133" s="208" t="s">
        <v>840</v>
      </c>
      <c r="F133" s="209" t="s">
        <v>841</v>
      </c>
      <c r="G133" s="210" t="s">
        <v>842</v>
      </c>
      <c r="H133" s="211">
        <v>0.29999999999999999</v>
      </c>
      <c r="I133" s="212"/>
      <c r="J133" s="211">
        <f>ROUND(I133*H133,1)</f>
        <v>0</v>
      </c>
      <c r="K133" s="209" t="s">
        <v>142</v>
      </c>
      <c r="L133" s="46"/>
      <c r="M133" s="213" t="s">
        <v>19</v>
      </c>
      <c r="N133" s="214" t="s">
        <v>45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143</v>
      </c>
      <c r="AT133" s="217" t="s">
        <v>138</v>
      </c>
      <c r="AU133" s="217" t="s">
        <v>83</v>
      </c>
      <c r="AY133" s="19" t="s">
        <v>137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ROUND(I133*H133,1)</f>
        <v>0</v>
      </c>
      <c r="BL133" s="19" t="s">
        <v>143</v>
      </c>
      <c r="BM133" s="217" t="s">
        <v>843</v>
      </c>
    </row>
    <row r="134" s="11" customFormat="1" ht="22.8" customHeight="1">
      <c r="A134" s="11"/>
      <c r="B134" s="193"/>
      <c r="C134" s="194"/>
      <c r="D134" s="195" t="s">
        <v>73</v>
      </c>
      <c r="E134" s="289" t="s">
        <v>844</v>
      </c>
      <c r="F134" s="289" t="s">
        <v>845</v>
      </c>
      <c r="G134" s="194"/>
      <c r="H134" s="194"/>
      <c r="I134" s="197"/>
      <c r="J134" s="290">
        <f>BK134</f>
        <v>0</v>
      </c>
      <c r="K134" s="194"/>
      <c r="L134" s="199"/>
      <c r="M134" s="200"/>
      <c r="N134" s="201"/>
      <c r="O134" s="201"/>
      <c r="P134" s="202">
        <f>SUM(P135:P145)</f>
        <v>0</v>
      </c>
      <c r="Q134" s="201"/>
      <c r="R134" s="202">
        <f>SUM(R135:R145)</f>
        <v>0.0018000000000000002</v>
      </c>
      <c r="S134" s="201"/>
      <c r="T134" s="203">
        <f>SUM(T135:T145)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4" t="s">
        <v>81</v>
      </c>
      <c r="AT134" s="205" t="s">
        <v>73</v>
      </c>
      <c r="AU134" s="205" t="s">
        <v>81</v>
      </c>
      <c r="AY134" s="204" t="s">
        <v>137</v>
      </c>
      <c r="BK134" s="206">
        <f>SUM(BK135:BK145)</f>
        <v>0</v>
      </c>
    </row>
    <row r="135" s="2" customFormat="1" ht="14.4" customHeight="1">
      <c r="A135" s="40"/>
      <c r="B135" s="41"/>
      <c r="C135" s="207" t="s">
        <v>319</v>
      </c>
      <c r="D135" s="207" t="s">
        <v>138</v>
      </c>
      <c r="E135" s="208" t="s">
        <v>817</v>
      </c>
      <c r="F135" s="209" t="s">
        <v>818</v>
      </c>
      <c r="G135" s="210" t="s">
        <v>150</v>
      </c>
      <c r="H135" s="211">
        <v>90</v>
      </c>
      <c r="I135" s="212"/>
      <c r="J135" s="211">
        <f>ROUND(I135*H135,1)</f>
        <v>0</v>
      </c>
      <c r="K135" s="209" t="s">
        <v>142</v>
      </c>
      <c r="L135" s="46"/>
      <c r="M135" s="213" t="s">
        <v>19</v>
      </c>
      <c r="N135" s="214" t="s">
        <v>45</v>
      </c>
      <c r="O135" s="86"/>
      <c r="P135" s="215">
        <f>O135*H135</f>
        <v>0</v>
      </c>
      <c r="Q135" s="215">
        <v>2.0000000000000002E-05</v>
      </c>
      <c r="R135" s="215">
        <f>Q135*H135</f>
        <v>0.0018000000000000002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819</v>
      </c>
      <c r="AT135" s="217" t="s">
        <v>138</v>
      </c>
      <c r="AU135" s="217" t="s">
        <v>83</v>
      </c>
      <c r="AY135" s="19" t="s">
        <v>137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ROUND(I135*H135,1)</f>
        <v>0</v>
      </c>
      <c r="BL135" s="19" t="s">
        <v>819</v>
      </c>
      <c r="BM135" s="217" t="s">
        <v>846</v>
      </c>
    </row>
    <row r="136" s="2" customFormat="1" ht="14.4" customHeight="1">
      <c r="A136" s="40"/>
      <c r="B136" s="41"/>
      <c r="C136" s="207" t="s">
        <v>326</v>
      </c>
      <c r="D136" s="207" t="s">
        <v>138</v>
      </c>
      <c r="E136" s="208" t="s">
        <v>821</v>
      </c>
      <c r="F136" s="209" t="s">
        <v>822</v>
      </c>
      <c r="G136" s="210" t="s">
        <v>150</v>
      </c>
      <c r="H136" s="211">
        <v>30</v>
      </c>
      <c r="I136" s="212"/>
      <c r="J136" s="211">
        <f>ROUND(I136*H136,1)</f>
        <v>0</v>
      </c>
      <c r="K136" s="209" t="s">
        <v>19</v>
      </c>
      <c r="L136" s="46"/>
      <c r="M136" s="213" t="s">
        <v>19</v>
      </c>
      <c r="N136" s="214" t="s">
        <v>45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819</v>
      </c>
      <c r="AT136" s="217" t="s">
        <v>138</v>
      </c>
      <c r="AU136" s="217" t="s">
        <v>83</v>
      </c>
      <c r="AY136" s="19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ROUND(I136*H136,1)</f>
        <v>0</v>
      </c>
      <c r="BL136" s="19" t="s">
        <v>819</v>
      </c>
      <c r="BM136" s="217" t="s">
        <v>847</v>
      </c>
    </row>
    <row r="137" s="2" customFormat="1" ht="14.4" customHeight="1">
      <c r="A137" s="40"/>
      <c r="B137" s="41"/>
      <c r="C137" s="207" t="s">
        <v>331</v>
      </c>
      <c r="D137" s="207" t="s">
        <v>138</v>
      </c>
      <c r="E137" s="208" t="s">
        <v>824</v>
      </c>
      <c r="F137" s="209" t="s">
        <v>825</v>
      </c>
      <c r="G137" s="210" t="s">
        <v>150</v>
      </c>
      <c r="H137" s="211">
        <v>30</v>
      </c>
      <c r="I137" s="212"/>
      <c r="J137" s="211">
        <f>ROUND(I137*H137,1)</f>
        <v>0</v>
      </c>
      <c r="K137" s="209" t="s">
        <v>19</v>
      </c>
      <c r="L137" s="46"/>
      <c r="M137" s="213" t="s">
        <v>19</v>
      </c>
      <c r="N137" s="214" t="s">
        <v>45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819</v>
      </c>
      <c r="AT137" s="217" t="s">
        <v>138</v>
      </c>
      <c r="AU137" s="217" t="s">
        <v>83</v>
      </c>
      <c r="AY137" s="19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ROUND(I137*H137,1)</f>
        <v>0</v>
      </c>
      <c r="BL137" s="19" t="s">
        <v>819</v>
      </c>
      <c r="BM137" s="217" t="s">
        <v>848</v>
      </c>
    </row>
    <row r="138" s="2" customFormat="1" ht="14.4" customHeight="1">
      <c r="A138" s="40"/>
      <c r="B138" s="41"/>
      <c r="C138" s="207" t="s">
        <v>336</v>
      </c>
      <c r="D138" s="207" t="s">
        <v>138</v>
      </c>
      <c r="E138" s="208" t="s">
        <v>792</v>
      </c>
      <c r="F138" s="209" t="s">
        <v>793</v>
      </c>
      <c r="G138" s="210" t="s">
        <v>201</v>
      </c>
      <c r="H138" s="211">
        <v>13.5</v>
      </c>
      <c r="I138" s="212"/>
      <c r="J138" s="211">
        <f>ROUND(I138*H138,1)</f>
        <v>0</v>
      </c>
      <c r="K138" s="209" t="s">
        <v>142</v>
      </c>
      <c r="L138" s="46"/>
      <c r="M138" s="213" t="s">
        <v>19</v>
      </c>
      <c r="N138" s="214" t="s">
        <v>45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819</v>
      </c>
      <c r="AT138" s="217" t="s">
        <v>138</v>
      </c>
      <c r="AU138" s="217" t="s">
        <v>83</v>
      </c>
      <c r="AY138" s="19" t="s">
        <v>137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ROUND(I138*H138,1)</f>
        <v>0</v>
      </c>
      <c r="BL138" s="19" t="s">
        <v>819</v>
      </c>
      <c r="BM138" s="217" t="s">
        <v>849</v>
      </c>
    </row>
    <row r="139" s="12" customFormat="1">
      <c r="A139" s="12"/>
      <c r="B139" s="219"/>
      <c r="C139" s="220"/>
      <c r="D139" s="221" t="s">
        <v>145</v>
      </c>
      <c r="E139" s="222" t="s">
        <v>19</v>
      </c>
      <c r="F139" s="223" t="s">
        <v>828</v>
      </c>
      <c r="G139" s="220"/>
      <c r="H139" s="224">
        <v>13.5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0" t="s">
        <v>145</v>
      </c>
      <c r="AU139" s="230" t="s">
        <v>83</v>
      </c>
      <c r="AV139" s="12" t="s">
        <v>83</v>
      </c>
      <c r="AW139" s="12" t="s">
        <v>34</v>
      </c>
      <c r="AX139" s="12" t="s">
        <v>81</v>
      </c>
      <c r="AY139" s="230" t="s">
        <v>137</v>
      </c>
    </row>
    <row r="140" s="2" customFormat="1" ht="14.4" customHeight="1">
      <c r="A140" s="40"/>
      <c r="B140" s="41"/>
      <c r="C140" s="207" t="s">
        <v>341</v>
      </c>
      <c r="D140" s="207" t="s">
        <v>138</v>
      </c>
      <c r="E140" s="208" t="s">
        <v>796</v>
      </c>
      <c r="F140" s="209" t="s">
        <v>797</v>
      </c>
      <c r="G140" s="210" t="s">
        <v>201</v>
      </c>
      <c r="H140" s="211">
        <v>13.5</v>
      </c>
      <c r="I140" s="212"/>
      <c r="J140" s="211">
        <f>ROUND(I140*H140,1)</f>
        <v>0</v>
      </c>
      <c r="K140" s="209" t="s">
        <v>142</v>
      </c>
      <c r="L140" s="46"/>
      <c r="M140" s="213" t="s">
        <v>19</v>
      </c>
      <c r="N140" s="214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819</v>
      </c>
      <c r="AT140" s="217" t="s">
        <v>138</v>
      </c>
      <c r="AU140" s="217" t="s">
        <v>83</v>
      </c>
      <c r="AY140" s="19" t="s">
        <v>137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ROUND(I140*H140,1)</f>
        <v>0</v>
      </c>
      <c r="BL140" s="19" t="s">
        <v>819</v>
      </c>
      <c r="BM140" s="217" t="s">
        <v>850</v>
      </c>
    </row>
    <row r="141" s="2" customFormat="1" ht="14.4" customHeight="1">
      <c r="A141" s="40"/>
      <c r="B141" s="41"/>
      <c r="C141" s="207" t="s">
        <v>351</v>
      </c>
      <c r="D141" s="207" t="s">
        <v>138</v>
      </c>
      <c r="E141" s="208" t="s">
        <v>799</v>
      </c>
      <c r="F141" s="209" t="s">
        <v>800</v>
      </c>
      <c r="G141" s="210" t="s">
        <v>201</v>
      </c>
      <c r="H141" s="211">
        <v>13.5</v>
      </c>
      <c r="I141" s="212"/>
      <c r="J141" s="211">
        <f>ROUND(I141*H141,1)</f>
        <v>0</v>
      </c>
      <c r="K141" s="209" t="s">
        <v>142</v>
      </c>
      <c r="L141" s="46"/>
      <c r="M141" s="213" t="s">
        <v>19</v>
      </c>
      <c r="N141" s="214" t="s">
        <v>45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819</v>
      </c>
      <c r="AT141" s="217" t="s">
        <v>138</v>
      </c>
      <c r="AU141" s="217" t="s">
        <v>83</v>
      </c>
      <c r="AY141" s="19" t="s">
        <v>137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ROUND(I141*H141,1)</f>
        <v>0</v>
      </c>
      <c r="BL141" s="19" t="s">
        <v>819</v>
      </c>
      <c r="BM141" s="217" t="s">
        <v>851</v>
      </c>
    </row>
    <row r="142" s="2" customFormat="1" ht="14.4" customHeight="1">
      <c r="A142" s="40"/>
      <c r="B142" s="41"/>
      <c r="C142" s="207" t="s">
        <v>356</v>
      </c>
      <c r="D142" s="207" t="s">
        <v>138</v>
      </c>
      <c r="E142" s="208" t="s">
        <v>831</v>
      </c>
      <c r="F142" s="209" t="s">
        <v>832</v>
      </c>
      <c r="G142" s="210" t="s">
        <v>141</v>
      </c>
      <c r="H142" s="211">
        <v>90</v>
      </c>
      <c r="I142" s="212"/>
      <c r="J142" s="211">
        <f>ROUND(I142*H142,1)</f>
        <v>0</v>
      </c>
      <c r="K142" s="209" t="s">
        <v>142</v>
      </c>
      <c r="L142" s="46"/>
      <c r="M142" s="213" t="s">
        <v>19</v>
      </c>
      <c r="N142" s="214" t="s">
        <v>45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819</v>
      </c>
      <c r="AT142" s="217" t="s">
        <v>138</v>
      </c>
      <c r="AU142" s="217" t="s">
        <v>83</v>
      </c>
      <c r="AY142" s="19" t="s">
        <v>137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ROUND(I142*H142,1)</f>
        <v>0</v>
      </c>
      <c r="BL142" s="19" t="s">
        <v>819</v>
      </c>
      <c r="BM142" s="217" t="s">
        <v>852</v>
      </c>
    </row>
    <row r="143" s="2" customFormat="1" ht="24.15" customHeight="1">
      <c r="A143" s="40"/>
      <c r="B143" s="41"/>
      <c r="C143" s="207" t="s">
        <v>365</v>
      </c>
      <c r="D143" s="207" t="s">
        <v>138</v>
      </c>
      <c r="E143" s="208" t="s">
        <v>834</v>
      </c>
      <c r="F143" s="209" t="s">
        <v>835</v>
      </c>
      <c r="G143" s="210" t="s">
        <v>150</v>
      </c>
      <c r="H143" s="211">
        <v>90</v>
      </c>
      <c r="I143" s="212"/>
      <c r="J143" s="211">
        <f>ROUND(I143*H143,1)</f>
        <v>0</v>
      </c>
      <c r="K143" s="209" t="s">
        <v>142</v>
      </c>
      <c r="L143" s="46"/>
      <c r="M143" s="213" t="s">
        <v>19</v>
      </c>
      <c r="N143" s="214" t="s">
        <v>45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819</v>
      </c>
      <c r="AT143" s="217" t="s">
        <v>138</v>
      </c>
      <c r="AU143" s="217" t="s">
        <v>83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ROUND(I143*H143,1)</f>
        <v>0</v>
      </c>
      <c r="BL143" s="19" t="s">
        <v>819</v>
      </c>
      <c r="BM143" s="217" t="s">
        <v>853</v>
      </c>
    </row>
    <row r="144" s="2" customFormat="1" ht="14.4" customHeight="1">
      <c r="A144" s="40"/>
      <c r="B144" s="41"/>
      <c r="C144" s="207" t="s">
        <v>371</v>
      </c>
      <c r="D144" s="207" t="s">
        <v>138</v>
      </c>
      <c r="E144" s="208" t="s">
        <v>837</v>
      </c>
      <c r="F144" s="209" t="s">
        <v>838</v>
      </c>
      <c r="G144" s="210" t="s">
        <v>150</v>
      </c>
      <c r="H144" s="211">
        <v>30</v>
      </c>
      <c r="I144" s="212"/>
      <c r="J144" s="211">
        <f>ROUND(I144*H144,1)</f>
        <v>0</v>
      </c>
      <c r="K144" s="209" t="s">
        <v>19</v>
      </c>
      <c r="L144" s="46"/>
      <c r="M144" s="213" t="s">
        <v>19</v>
      </c>
      <c r="N144" s="214" t="s">
        <v>45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819</v>
      </c>
      <c r="AT144" s="217" t="s">
        <v>138</v>
      </c>
      <c r="AU144" s="217" t="s">
        <v>83</v>
      </c>
      <c r="AY144" s="19" t="s">
        <v>137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ROUND(I144*H144,1)</f>
        <v>0</v>
      </c>
      <c r="BL144" s="19" t="s">
        <v>819</v>
      </c>
      <c r="BM144" s="217" t="s">
        <v>854</v>
      </c>
    </row>
    <row r="145" s="2" customFormat="1" ht="14.4" customHeight="1">
      <c r="A145" s="40"/>
      <c r="B145" s="41"/>
      <c r="C145" s="207" t="s">
        <v>375</v>
      </c>
      <c r="D145" s="207" t="s">
        <v>138</v>
      </c>
      <c r="E145" s="208" t="s">
        <v>840</v>
      </c>
      <c r="F145" s="209" t="s">
        <v>841</v>
      </c>
      <c r="G145" s="210" t="s">
        <v>842</v>
      </c>
      <c r="H145" s="211">
        <v>0.29999999999999999</v>
      </c>
      <c r="I145" s="212"/>
      <c r="J145" s="211">
        <f>ROUND(I145*H145,1)</f>
        <v>0</v>
      </c>
      <c r="K145" s="209" t="s">
        <v>142</v>
      </c>
      <c r="L145" s="46"/>
      <c r="M145" s="213" t="s">
        <v>19</v>
      </c>
      <c r="N145" s="214" t="s">
        <v>45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143</v>
      </c>
      <c r="AT145" s="217" t="s">
        <v>138</v>
      </c>
      <c r="AU145" s="217" t="s">
        <v>83</v>
      </c>
      <c r="AY145" s="19" t="s">
        <v>137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ROUND(I145*H145,1)</f>
        <v>0</v>
      </c>
      <c r="BL145" s="19" t="s">
        <v>143</v>
      </c>
      <c r="BM145" s="217" t="s">
        <v>855</v>
      </c>
    </row>
    <row r="146" s="11" customFormat="1" ht="22.8" customHeight="1">
      <c r="A146" s="11"/>
      <c r="B146" s="193"/>
      <c r="C146" s="194"/>
      <c r="D146" s="195" t="s">
        <v>73</v>
      </c>
      <c r="E146" s="289" t="s">
        <v>856</v>
      </c>
      <c r="F146" s="289" t="s">
        <v>857</v>
      </c>
      <c r="G146" s="194"/>
      <c r="H146" s="194"/>
      <c r="I146" s="197"/>
      <c r="J146" s="290">
        <f>BK146</f>
        <v>0</v>
      </c>
      <c r="K146" s="194"/>
      <c r="L146" s="199"/>
      <c r="M146" s="200"/>
      <c r="N146" s="201"/>
      <c r="O146" s="201"/>
      <c r="P146" s="202">
        <f>SUM(P147:P157)</f>
        <v>0</v>
      </c>
      <c r="Q146" s="201"/>
      <c r="R146" s="202">
        <f>SUM(R147:R157)</f>
        <v>0.0018000000000000002</v>
      </c>
      <c r="S146" s="201"/>
      <c r="T146" s="203">
        <f>SUM(T147:T157)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4" t="s">
        <v>81</v>
      </c>
      <c r="AT146" s="205" t="s">
        <v>73</v>
      </c>
      <c r="AU146" s="205" t="s">
        <v>81</v>
      </c>
      <c r="AY146" s="204" t="s">
        <v>137</v>
      </c>
      <c r="BK146" s="206">
        <f>SUM(BK147:BK157)</f>
        <v>0</v>
      </c>
    </row>
    <row r="147" s="2" customFormat="1" ht="14.4" customHeight="1">
      <c r="A147" s="40"/>
      <c r="B147" s="41"/>
      <c r="C147" s="207" t="s">
        <v>381</v>
      </c>
      <c r="D147" s="207" t="s">
        <v>138</v>
      </c>
      <c r="E147" s="208" t="s">
        <v>817</v>
      </c>
      <c r="F147" s="209" t="s">
        <v>818</v>
      </c>
      <c r="G147" s="210" t="s">
        <v>150</v>
      </c>
      <c r="H147" s="211">
        <v>90</v>
      </c>
      <c r="I147" s="212"/>
      <c r="J147" s="211">
        <f>ROUND(I147*H147,1)</f>
        <v>0</v>
      </c>
      <c r="K147" s="209" t="s">
        <v>142</v>
      </c>
      <c r="L147" s="46"/>
      <c r="M147" s="213" t="s">
        <v>19</v>
      </c>
      <c r="N147" s="214" t="s">
        <v>45</v>
      </c>
      <c r="O147" s="86"/>
      <c r="P147" s="215">
        <f>O147*H147</f>
        <v>0</v>
      </c>
      <c r="Q147" s="215">
        <v>2.0000000000000002E-05</v>
      </c>
      <c r="R147" s="215">
        <f>Q147*H147</f>
        <v>0.0018000000000000002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819</v>
      </c>
      <c r="AT147" s="217" t="s">
        <v>138</v>
      </c>
      <c r="AU147" s="217" t="s">
        <v>83</v>
      </c>
      <c r="AY147" s="19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ROUND(I147*H147,1)</f>
        <v>0</v>
      </c>
      <c r="BL147" s="19" t="s">
        <v>819</v>
      </c>
      <c r="BM147" s="217" t="s">
        <v>858</v>
      </c>
    </row>
    <row r="148" s="2" customFormat="1" ht="14.4" customHeight="1">
      <c r="A148" s="40"/>
      <c r="B148" s="41"/>
      <c r="C148" s="207" t="s">
        <v>389</v>
      </c>
      <c r="D148" s="207" t="s">
        <v>138</v>
      </c>
      <c r="E148" s="208" t="s">
        <v>792</v>
      </c>
      <c r="F148" s="209" t="s">
        <v>793</v>
      </c>
      <c r="G148" s="210" t="s">
        <v>201</v>
      </c>
      <c r="H148" s="211">
        <v>13.5</v>
      </c>
      <c r="I148" s="212"/>
      <c r="J148" s="211">
        <f>ROUND(I148*H148,1)</f>
        <v>0</v>
      </c>
      <c r="K148" s="209" t="s">
        <v>142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819</v>
      </c>
      <c r="AT148" s="217" t="s">
        <v>138</v>
      </c>
      <c r="AU148" s="217" t="s">
        <v>83</v>
      </c>
      <c r="AY148" s="19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ROUND(I148*H148,1)</f>
        <v>0</v>
      </c>
      <c r="BL148" s="19" t="s">
        <v>819</v>
      </c>
      <c r="BM148" s="217" t="s">
        <v>859</v>
      </c>
    </row>
    <row r="149" s="12" customFormat="1">
      <c r="A149" s="12"/>
      <c r="B149" s="219"/>
      <c r="C149" s="220"/>
      <c r="D149" s="221" t="s">
        <v>145</v>
      </c>
      <c r="E149" s="222" t="s">
        <v>19</v>
      </c>
      <c r="F149" s="223" t="s">
        <v>828</v>
      </c>
      <c r="G149" s="220"/>
      <c r="H149" s="224">
        <v>13.5</v>
      </c>
      <c r="I149" s="225"/>
      <c r="J149" s="220"/>
      <c r="K149" s="220"/>
      <c r="L149" s="226"/>
      <c r="M149" s="227"/>
      <c r="N149" s="228"/>
      <c r="O149" s="228"/>
      <c r="P149" s="228"/>
      <c r="Q149" s="228"/>
      <c r="R149" s="228"/>
      <c r="S149" s="228"/>
      <c r="T149" s="229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0" t="s">
        <v>145</v>
      </c>
      <c r="AU149" s="230" t="s">
        <v>83</v>
      </c>
      <c r="AV149" s="12" t="s">
        <v>83</v>
      </c>
      <c r="AW149" s="12" t="s">
        <v>34</v>
      </c>
      <c r="AX149" s="12" t="s">
        <v>81</v>
      </c>
      <c r="AY149" s="230" t="s">
        <v>137</v>
      </c>
    </row>
    <row r="150" s="2" customFormat="1" ht="14.4" customHeight="1">
      <c r="A150" s="40"/>
      <c r="B150" s="41"/>
      <c r="C150" s="207" t="s">
        <v>394</v>
      </c>
      <c r="D150" s="207" t="s">
        <v>138</v>
      </c>
      <c r="E150" s="208" t="s">
        <v>821</v>
      </c>
      <c r="F150" s="209" t="s">
        <v>822</v>
      </c>
      <c r="G150" s="210" t="s">
        <v>150</v>
      </c>
      <c r="H150" s="211">
        <v>30</v>
      </c>
      <c r="I150" s="212"/>
      <c r="J150" s="211">
        <f>ROUND(I150*H150,1)</f>
        <v>0</v>
      </c>
      <c r="K150" s="209" t="s">
        <v>19</v>
      </c>
      <c r="L150" s="46"/>
      <c r="M150" s="213" t="s">
        <v>19</v>
      </c>
      <c r="N150" s="214" t="s">
        <v>45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819</v>
      </c>
      <c r="AT150" s="217" t="s">
        <v>138</v>
      </c>
      <c r="AU150" s="217" t="s">
        <v>83</v>
      </c>
      <c r="AY150" s="19" t="s">
        <v>137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ROUND(I150*H150,1)</f>
        <v>0</v>
      </c>
      <c r="BL150" s="19" t="s">
        <v>819</v>
      </c>
      <c r="BM150" s="217" t="s">
        <v>860</v>
      </c>
    </row>
    <row r="151" s="2" customFormat="1" ht="14.4" customHeight="1">
      <c r="A151" s="40"/>
      <c r="B151" s="41"/>
      <c r="C151" s="207" t="s">
        <v>399</v>
      </c>
      <c r="D151" s="207" t="s">
        <v>138</v>
      </c>
      <c r="E151" s="208" t="s">
        <v>796</v>
      </c>
      <c r="F151" s="209" t="s">
        <v>797</v>
      </c>
      <c r="G151" s="210" t="s">
        <v>201</v>
      </c>
      <c r="H151" s="211">
        <v>13.5</v>
      </c>
      <c r="I151" s="212"/>
      <c r="J151" s="211">
        <f>ROUND(I151*H151,1)</f>
        <v>0</v>
      </c>
      <c r="K151" s="209" t="s">
        <v>142</v>
      </c>
      <c r="L151" s="46"/>
      <c r="M151" s="213" t="s">
        <v>19</v>
      </c>
      <c r="N151" s="214" t="s">
        <v>45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819</v>
      </c>
      <c r="AT151" s="217" t="s">
        <v>138</v>
      </c>
      <c r="AU151" s="217" t="s">
        <v>83</v>
      </c>
      <c r="AY151" s="19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ROUND(I151*H151,1)</f>
        <v>0</v>
      </c>
      <c r="BL151" s="19" t="s">
        <v>819</v>
      </c>
      <c r="BM151" s="217" t="s">
        <v>861</v>
      </c>
    </row>
    <row r="152" s="2" customFormat="1" ht="14.4" customHeight="1">
      <c r="A152" s="40"/>
      <c r="B152" s="41"/>
      <c r="C152" s="207" t="s">
        <v>405</v>
      </c>
      <c r="D152" s="207" t="s">
        <v>138</v>
      </c>
      <c r="E152" s="208" t="s">
        <v>799</v>
      </c>
      <c r="F152" s="209" t="s">
        <v>800</v>
      </c>
      <c r="G152" s="210" t="s">
        <v>201</v>
      </c>
      <c r="H152" s="211">
        <v>13.5</v>
      </c>
      <c r="I152" s="212"/>
      <c r="J152" s="211">
        <f>ROUND(I152*H152,1)</f>
        <v>0</v>
      </c>
      <c r="K152" s="209" t="s">
        <v>142</v>
      </c>
      <c r="L152" s="46"/>
      <c r="M152" s="213" t="s">
        <v>19</v>
      </c>
      <c r="N152" s="214" t="s">
        <v>45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819</v>
      </c>
      <c r="AT152" s="217" t="s">
        <v>138</v>
      </c>
      <c r="AU152" s="217" t="s">
        <v>83</v>
      </c>
      <c r="AY152" s="19" t="s">
        <v>137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ROUND(I152*H152,1)</f>
        <v>0</v>
      </c>
      <c r="BL152" s="19" t="s">
        <v>819</v>
      </c>
      <c r="BM152" s="217" t="s">
        <v>862</v>
      </c>
    </row>
    <row r="153" s="2" customFormat="1" ht="14.4" customHeight="1">
      <c r="A153" s="40"/>
      <c r="B153" s="41"/>
      <c r="C153" s="207" t="s">
        <v>409</v>
      </c>
      <c r="D153" s="207" t="s">
        <v>138</v>
      </c>
      <c r="E153" s="208" t="s">
        <v>831</v>
      </c>
      <c r="F153" s="209" t="s">
        <v>832</v>
      </c>
      <c r="G153" s="210" t="s">
        <v>141</v>
      </c>
      <c r="H153" s="211">
        <v>90</v>
      </c>
      <c r="I153" s="212"/>
      <c r="J153" s="211">
        <f>ROUND(I153*H153,1)</f>
        <v>0</v>
      </c>
      <c r="K153" s="209" t="s">
        <v>142</v>
      </c>
      <c r="L153" s="46"/>
      <c r="M153" s="213" t="s">
        <v>19</v>
      </c>
      <c r="N153" s="214" t="s">
        <v>45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819</v>
      </c>
      <c r="AT153" s="217" t="s">
        <v>138</v>
      </c>
      <c r="AU153" s="217" t="s">
        <v>83</v>
      </c>
      <c r="AY153" s="19" t="s">
        <v>137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81</v>
      </c>
      <c r="BK153" s="218">
        <f>ROUND(I153*H153,1)</f>
        <v>0</v>
      </c>
      <c r="BL153" s="19" t="s">
        <v>819</v>
      </c>
      <c r="BM153" s="217" t="s">
        <v>863</v>
      </c>
    </row>
    <row r="154" s="2" customFormat="1" ht="24.15" customHeight="1">
      <c r="A154" s="40"/>
      <c r="B154" s="41"/>
      <c r="C154" s="207" t="s">
        <v>413</v>
      </c>
      <c r="D154" s="207" t="s">
        <v>138</v>
      </c>
      <c r="E154" s="208" t="s">
        <v>834</v>
      </c>
      <c r="F154" s="209" t="s">
        <v>835</v>
      </c>
      <c r="G154" s="210" t="s">
        <v>150</v>
      </c>
      <c r="H154" s="211">
        <v>90</v>
      </c>
      <c r="I154" s="212"/>
      <c r="J154" s="211">
        <f>ROUND(I154*H154,1)</f>
        <v>0</v>
      </c>
      <c r="K154" s="209" t="s">
        <v>142</v>
      </c>
      <c r="L154" s="46"/>
      <c r="M154" s="213" t="s">
        <v>19</v>
      </c>
      <c r="N154" s="214" t="s">
        <v>45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819</v>
      </c>
      <c r="AT154" s="217" t="s">
        <v>138</v>
      </c>
      <c r="AU154" s="217" t="s">
        <v>83</v>
      </c>
      <c r="AY154" s="19" t="s">
        <v>137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ROUND(I154*H154,1)</f>
        <v>0</v>
      </c>
      <c r="BL154" s="19" t="s">
        <v>819</v>
      </c>
      <c r="BM154" s="217" t="s">
        <v>864</v>
      </c>
    </row>
    <row r="155" s="2" customFormat="1" ht="14.4" customHeight="1">
      <c r="A155" s="40"/>
      <c r="B155" s="41"/>
      <c r="C155" s="207" t="s">
        <v>418</v>
      </c>
      <c r="D155" s="207" t="s">
        <v>138</v>
      </c>
      <c r="E155" s="208" t="s">
        <v>824</v>
      </c>
      <c r="F155" s="209" t="s">
        <v>825</v>
      </c>
      <c r="G155" s="210" t="s">
        <v>150</v>
      </c>
      <c r="H155" s="211">
        <v>30</v>
      </c>
      <c r="I155" s="212"/>
      <c r="J155" s="211">
        <f>ROUND(I155*H155,1)</f>
        <v>0</v>
      </c>
      <c r="K155" s="209" t="s">
        <v>19</v>
      </c>
      <c r="L155" s="46"/>
      <c r="M155" s="213" t="s">
        <v>19</v>
      </c>
      <c r="N155" s="214" t="s">
        <v>45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819</v>
      </c>
      <c r="AT155" s="217" t="s">
        <v>138</v>
      </c>
      <c r="AU155" s="217" t="s">
        <v>83</v>
      </c>
      <c r="AY155" s="19" t="s">
        <v>137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ROUND(I155*H155,1)</f>
        <v>0</v>
      </c>
      <c r="BL155" s="19" t="s">
        <v>819</v>
      </c>
      <c r="BM155" s="217" t="s">
        <v>865</v>
      </c>
    </row>
    <row r="156" s="2" customFormat="1" ht="14.4" customHeight="1">
      <c r="A156" s="40"/>
      <c r="B156" s="41"/>
      <c r="C156" s="207" t="s">
        <v>422</v>
      </c>
      <c r="D156" s="207" t="s">
        <v>138</v>
      </c>
      <c r="E156" s="208" t="s">
        <v>840</v>
      </c>
      <c r="F156" s="209" t="s">
        <v>841</v>
      </c>
      <c r="G156" s="210" t="s">
        <v>842</v>
      </c>
      <c r="H156" s="211">
        <v>0.29999999999999999</v>
      </c>
      <c r="I156" s="212"/>
      <c r="J156" s="211">
        <f>ROUND(I156*H156,1)</f>
        <v>0</v>
      </c>
      <c r="K156" s="209" t="s">
        <v>142</v>
      </c>
      <c r="L156" s="46"/>
      <c r="M156" s="213" t="s">
        <v>19</v>
      </c>
      <c r="N156" s="214" t="s">
        <v>45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143</v>
      </c>
      <c r="AT156" s="217" t="s">
        <v>138</v>
      </c>
      <c r="AU156" s="217" t="s">
        <v>83</v>
      </c>
      <c r="AY156" s="19" t="s">
        <v>137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81</v>
      </c>
      <c r="BK156" s="218">
        <f>ROUND(I156*H156,1)</f>
        <v>0</v>
      </c>
      <c r="BL156" s="19" t="s">
        <v>143</v>
      </c>
      <c r="BM156" s="217" t="s">
        <v>866</v>
      </c>
    </row>
    <row r="157" s="2" customFormat="1" ht="14.4" customHeight="1">
      <c r="A157" s="40"/>
      <c r="B157" s="41"/>
      <c r="C157" s="207" t="s">
        <v>426</v>
      </c>
      <c r="D157" s="207" t="s">
        <v>138</v>
      </c>
      <c r="E157" s="208" t="s">
        <v>837</v>
      </c>
      <c r="F157" s="209" t="s">
        <v>838</v>
      </c>
      <c r="G157" s="210" t="s">
        <v>150</v>
      </c>
      <c r="H157" s="211">
        <v>30</v>
      </c>
      <c r="I157" s="212"/>
      <c r="J157" s="211">
        <f>ROUND(I157*H157,1)</f>
        <v>0</v>
      </c>
      <c r="K157" s="209" t="s">
        <v>19</v>
      </c>
      <c r="L157" s="46"/>
      <c r="M157" s="280" t="s">
        <v>19</v>
      </c>
      <c r="N157" s="281" t="s">
        <v>45</v>
      </c>
      <c r="O157" s="278"/>
      <c r="P157" s="282">
        <f>O157*H157</f>
        <v>0</v>
      </c>
      <c r="Q157" s="282">
        <v>0</v>
      </c>
      <c r="R157" s="282">
        <f>Q157*H157</f>
        <v>0</v>
      </c>
      <c r="S157" s="282">
        <v>0</v>
      </c>
      <c r="T157" s="283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819</v>
      </c>
      <c r="AT157" s="217" t="s">
        <v>138</v>
      </c>
      <c r="AU157" s="217" t="s">
        <v>83</v>
      </c>
      <c r="AY157" s="19" t="s">
        <v>137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ROUND(I157*H157,1)</f>
        <v>0</v>
      </c>
      <c r="BL157" s="19" t="s">
        <v>819</v>
      </c>
      <c r="BM157" s="217" t="s">
        <v>867</v>
      </c>
    </row>
    <row r="158" s="2" customFormat="1" ht="6.96" customHeight="1">
      <c r="A158" s="40"/>
      <c r="B158" s="61"/>
      <c r="C158" s="62"/>
      <c r="D158" s="62"/>
      <c r="E158" s="62"/>
      <c r="F158" s="62"/>
      <c r="G158" s="62"/>
      <c r="H158" s="62"/>
      <c r="I158" s="62"/>
      <c r="J158" s="62"/>
      <c r="K158" s="62"/>
      <c r="L158" s="46"/>
      <c r="M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</sheetData>
  <sheetProtection sheet="1" autoFilter="0" formatColumns="0" formatRows="0" objects="1" scenarios="1" spinCount="100000" saltValue="w0u+H4gxlqhSlybHHb7eepXrtcIK2948aYDlCiV8U/ZH2OpXtlK9ySwZBOSrczv4HDGRNlQcbKvsPbJ5/0ecdw==" hashValue="zyK99k4UW3e0LDjzCTo/+MF7au9/EatI8xPsEZs6aoKvcblpcS5AQjGR6CyH4a6DVg1NkPELNQJB6rluL/zUnw==" algorithmName="SHA-512" password="CC35"/>
  <autoFilter ref="C89:K1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108</v>
      </c>
      <c r="L4" s="22"/>
      <c r="M4" s="14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C3,C6,C11,C36, Čenkov u Malšic</v>
      </c>
      <c r="F7" s="144"/>
      <c r="G7" s="144"/>
      <c r="H7" s="144"/>
      <c r="L7" s="22"/>
    </row>
    <row r="8" s="1" customFormat="1" ht="12" customHeight="1">
      <c r="B8" s="22"/>
      <c r="D8" s="144" t="s">
        <v>109</v>
      </c>
      <c r="L8" s="22"/>
    </row>
    <row r="9" s="2" customFormat="1" ht="16.5" customHeight="1">
      <c r="A9" s="40"/>
      <c r="B9" s="46"/>
      <c r="C9" s="40"/>
      <c r="D9" s="40"/>
      <c r="E9" s="145" t="s">
        <v>868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869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31. 3. 2021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31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27</v>
      </c>
      <c r="J23" s="135" t="s">
        <v>33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26</v>
      </c>
      <c r="J25" s="135" t="s">
        <v>36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ROUND(J92, 1)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ROUND((SUM(BE92:BE306)),  1)</f>
        <v>0</v>
      </c>
      <c r="G35" s="40"/>
      <c r="H35" s="40"/>
      <c r="I35" s="159">
        <v>0.20999999999999999</v>
      </c>
      <c r="J35" s="158">
        <f>ROUND(((SUM(BE92:BE306))*I35),  1)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ROUND((SUM(BF92:BF306)),  1)</f>
        <v>0</v>
      </c>
      <c r="G36" s="40"/>
      <c r="H36" s="40"/>
      <c r="I36" s="159">
        <v>0.14999999999999999</v>
      </c>
      <c r="J36" s="158">
        <f>ROUND(((SUM(BF92:BF306))*I36),  1)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ROUND((SUM(BG92:BG306)),  1)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ROUND((SUM(BH92:BH306)),  1)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ROUND((SUM(BI92:BI306)),  1)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C3,C6,C11,C36, Čenkov u Malšic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868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C11 - CESTA C11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31. 3. 2021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>Ging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Lacko Ondřej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118</v>
      </c>
      <c r="E65" s="179"/>
      <c r="F65" s="179"/>
      <c r="G65" s="179"/>
      <c r="H65" s="179"/>
      <c r="I65" s="179"/>
      <c r="J65" s="180">
        <f>J171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119</v>
      </c>
      <c r="E66" s="179"/>
      <c r="F66" s="179"/>
      <c r="G66" s="179"/>
      <c r="H66" s="179"/>
      <c r="I66" s="179"/>
      <c r="J66" s="180">
        <f>J192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6" customFormat="1" ht="19.92" customHeight="1">
      <c r="A67" s="16"/>
      <c r="B67" s="284"/>
      <c r="C67" s="127"/>
      <c r="D67" s="285" t="s">
        <v>870</v>
      </c>
      <c r="E67" s="286"/>
      <c r="F67" s="286"/>
      <c r="G67" s="286"/>
      <c r="H67" s="286"/>
      <c r="I67" s="286"/>
      <c r="J67" s="287">
        <f>J254</f>
        <v>0</v>
      </c>
      <c r="K67" s="127"/>
      <c r="L67" s="288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="9" customFormat="1" ht="24.96" customHeight="1">
      <c r="A68" s="9"/>
      <c r="B68" s="176"/>
      <c r="C68" s="177"/>
      <c r="D68" s="178" t="s">
        <v>871</v>
      </c>
      <c r="E68" s="179"/>
      <c r="F68" s="179"/>
      <c r="G68" s="179"/>
      <c r="H68" s="179"/>
      <c r="I68" s="179"/>
      <c r="J68" s="180">
        <f>J273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121</v>
      </c>
      <c r="E69" s="179"/>
      <c r="F69" s="179"/>
      <c r="G69" s="179"/>
      <c r="H69" s="179"/>
      <c r="I69" s="179"/>
      <c r="J69" s="180">
        <f>J282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122</v>
      </c>
      <c r="E70" s="179"/>
      <c r="F70" s="179"/>
      <c r="G70" s="179"/>
      <c r="H70" s="179"/>
      <c r="I70" s="179"/>
      <c r="J70" s="180">
        <f>J285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123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Polní cesta C3,C6,C11,C36, Čenkov u Malšic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109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868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111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C11 - CESTA C11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 xml:space="preserve"> </v>
      </c>
      <c r="G86" s="42"/>
      <c r="H86" s="42"/>
      <c r="I86" s="34" t="s">
        <v>23</v>
      </c>
      <c r="J86" s="74" t="str">
        <f>IF(J14="","",J14)</f>
        <v>31. 3. 2021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 xml:space="preserve"> </v>
      </c>
      <c r="G88" s="42"/>
      <c r="H88" s="42"/>
      <c r="I88" s="34" t="s">
        <v>30</v>
      </c>
      <c r="J88" s="38" t="str">
        <f>E23</f>
        <v>Ging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28</v>
      </c>
      <c r="D89" s="42"/>
      <c r="E89" s="42"/>
      <c r="F89" s="29" t="str">
        <f>IF(E20="","",E20)</f>
        <v>Vyplň údaj</v>
      </c>
      <c r="G89" s="42"/>
      <c r="H89" s="42"/>
      <c r="I89" s="34" t="s">
        <v>35</v>
      </c>
      <c r="J89" s="38" t="str">
        <f>E26</f>
        <v>Lacko Ondřej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82"/>
      <c r="B91" s="183"/>
      <c r="C91" s="184" t="s">
        <v>124</v>
      </c>
      <c r="D91" s="185" t="s">
        <v>59</v>
      </c>
      <c r="E91" s="185" t="s">
        <v>55</v>
      </c>
      <c r="F91" s="185" t="s">
        <v>56</v>
      </c>
      <c r="G91" s="185" t="s">
        <v>125</v>
      </c>
      <c r="H91" s="185" t="s">
        <v>126</v>
      </c>
      <c r="I91" s="185" t="s">
        <v>127</v>
      </c>
      <c r="J91" s="185" t="s">
        <v>115</v>
      </c>
      <c r="K91" s="186" t="s">
        <v>128</v>
      </c>
      <c r="L91" s="187"/>
      <c r="M91" s="94" t="s">
        <v>19</v>
      </c>
      <c r="N91" s="95" t="s">
        <v>44</v>
      </c>
      <c r="O91" s="95" t="s">
        <v>129</v>
      </c>
      <c r="P91" s="95" t="s">
        <v>130</v>
      </c>
      <c r="Q91" s="95" t="s">
        <v>131</v>
      </c>
      <c r="R91" s="95" t="s">
        <v>132</v>
      </c>
      <c r="S91" s="95" t="s">
        <v>133</v>
      </c>
      <c r="T91" s="96" t="s">
        <v>134</v>
      </c>
      <c r="U91" s="182"/>
      <c r="V91" s="182"/>
      <c r="W91" s="182"/>
      <c r="X91" s="182"/>
      <c r="Y91" s="182"/>
      <c r="Z91" s="182"/>
      <c r="AA91" s="182"/>
      <c r="AB91" s="182"/>
      <c r="AC91" s="182"/>
      <c r="AD91" s="182"/>
      <c r="AE91" s="182"/>
    </row>
    <row r="92" s="2" customFormat="1" ht="22.8" customHeight="1">
      <c r="A92" s="40"/>
      <c r="B92" s="41"/>
      <c r="C92" s="101" t="s">
        <v>135</v>
      </c>
      <c r="D92" s="42"/>
      <c r="E92" s="42"/>
      <c r="F92" s="42"/>
      <c r="G92" s="42"/>
      <c r="H92" s="42"/>
      <c r="I92" s="42"/>
      <c r="J92" s="188">
        <f>BK92</f>
        <v>0</v>
      </c>
      <c r="K92" s="42"/>
      <c r="L92" s="46"/>
      <c r="M92" s="97"/>
      <c r="N92" s="189"/>
      <c r="O92" s="98"/>
      <c r="P92" s="190">
        <f>P93+P171+P192+P273+P282+P285</f>
        <v>0</v>
      </c>
      <c r="Q92" s="98"/>
      <c r="R92" s="190">
        <f>R93+R171+R192+R273+R282+R285</f>
        <v>4941.0200072999996</v>
      </c>
      <c r="S92" s="98"/>
      <c r="T92" s="191">
        <f>T93+T171+T192+T273+T282+T285</f>
        <v>23.3781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73</v>
      </c>
      <c r="AU92" s="19" t="s">
        <v>116</v>
      </c>
      <c r="BK92" s="192">
        <f>BK93+BK171+BK192+BK273+BK282+BK285</f>
        <v>0</v>
      </c>
    </row>
    <row r="93" s="11" customFormat="1" ht="25.92" customHeight="1">
      <c r="A93" s="11"/>
      <c r="B93" s="193"/>
      <c r="C93" s="194"/>
      <c r="D93" s="195" t="s">
        <v>73</v>
      </c>
      <c r="E93" s="196" t="s">
        <v>81</v>
      </c>
      <c r="F93" s="196" t="s">
        <v>136</v>
      </c>
      <c r="G93" s="194"/>
      <c r="H93" s="194"/>
      <c r="I93" s="197"/>
      <c r="J93" s="198">
        <f>BK93</f>
        <v>0</v>
      </c>
      <c r="K93" s="194"/>
      <c r="L93" s="199"/>
      <c r="M93" s="200"/>
      <c r="N93" s="201"/>
      <c r="O93" s="201"/>
      <c r="P93" s="202">
        <f>SUM(P94:P170)</f>
        <v>0</v>
      </c>
      <c r="Q93" s="201"/>
      <c r="R93" s="202">
        <f>SUM(R94:R170)</f>
        <v>80.057569999999998</v>
      </c>
      <c r="S93" s="201"/>
      <c r="T93" s="203">
        <f>SUM(T94:T170)</f>
        <v>23.3781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4" t="s">
        <v>81</v>
      </c>
      <c r="AT93" s="205" t="s">
        <v>73</v>
      </c>
      <c r="AU93" s="205" t="s">
        <v>74</v>
      </c>
      <c r="AY93" s="204" t="s">
        <v>137</v>
      </c>
      <c r="BK93" s="206">
        <f>SUM(BK94:BK170)</f>
        <v>0</v>
      </c>
    </row>
    <row r="94" s="2" customFormat="1" ht="14.4" customHeight="1">
      <c r="A94" s="40"/>
      <c r="B94" s="41"/>
      <c r="C94" s="207" t="s">
        <v>81</v>
      </c>
      <c r="D94" s="207" t="s">
        <v>138</v>
      </c>
      <c r="E94" s="208" t="s">
        <v>148</v>
      </c>
      <c r="F94" s="209" t="s">
        <v>149</v>
      </c>
      <c r="G94" s="210" t="s">
        <v>150</v>
      </c>
      <c r="H94" s="211">
        <v>4</v>
      </c>
      <c r="I94" s="212"/>
      <c r="J94" s="211">
        <f>ROUND(I94*H94,1)</f>
        <v>0</v>
      </c>
      <c r="K94" s="209" t="s">
        <v>142</v>
      </c>
      <c r="L94" s="46"/>
      <c r="M94" s="213" t="s">
        <v>19</v>
      </c>
      <c r="N94" s="214" t="s">
        <v>45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143</v>
      </c>
      <c r="AT94" s="217" t="s">
        <v>138</v>
      </c>
      <c r="AU94" s="217" t="s">
        <v>81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ROUND(I94*H94,1)</f>
        <v>0</v>
      </c>
      <c r="BL94" s="19" t="s">
        <v>143</v>
      </c>
      <c r="BM94" s="217" t="s">
        <v>872</v>
      </c>
    </row>
    <row r="95" s="2" customFormat="1" ht="14.4" customHeight="1">
      <c r="A95" s="40"/>
      <c r="B95" s="41"/>
      <c r="C95" s="207" t="s">
        <v>83</v>
      </c>
      <c r="D95" s="207" t="s">
        <v>138</v>
      </c>
      <c r="E95" s="208" t="s">
        <v>153</v>
      </c>
      <c r="F95" s="209" t="s">
        <v>154</v>
      </c>
      <c r="G95" s="210" t="s">
        <v>150</v>
      </c>
      <c r="H95" s="211">
        <v>4</v>
      </c>
      <c r="I95" s="212"/>
      <c r="J95" s="211">
        <f>ROUND(I95*H95,1)</f>
        <v>0</v>
      </c>
      <c r="K95" s="209" t="s">
        <v>142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143</v>
      </c>
      <c r="AT95" s="217" t="s">
        <v>138</v>
      </c>
      <c r="AU95" s="217" t="s">
        <v>81</v>
      </c>
      <c r="AY95" s="19" t="s">
        <v>137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ROUND(I95*H95,1)</f>
        <v>0</v>
      </c>
      <c r="BL95" s="19" t="s">
        <v>143</v>
      </c>
      <c r="BM95" s="217" t="s">
        <v>873</v>
      </c>
    </row>
    <row r="96" s="2" customFormat="1" ht="24.15" customHeight="1">
      <c r="A96" s="40"/>
      <c r="B96" s="41"/>
      <c r="C96" s="207" t="s">
        <v>152</v>
      </c>
      <c r="D96" s="207" t="s">
        <v>138</v>
      </c>
      <c r="E96" s="208" t="s">
        <v>139</v>
      </c>
      <c r="F96" s="209" t="s">
        <v>140</v>
      </c>
      <c r="G96" s="210" t="s">
        <v>141</v>
      </c>
      <c r="H96" s="211">
        <v>10</v>
      </c>
      <c r="I96" s="212"/>
      <c r="J96" s="211">
        <f>ROUND(I96*H96,1)</f>
        <v>0</v>
      </c>
      <c r="K96" s="209" t="s">
        <v>142</v>
      </c>
      <c r="L96" s="46"/>
      <c r="M96" s="213" t="s">
        <v>19</v>
      </c>
      <c r="N96" s="214" t="s">
        <v>45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143</v>
      </c>
      <c r="AT96" s="217" t="s">
        <v>138</v>
      </c>
      <c r="AU96" s="217" t="s">
        <v>81</v>
      </c>
      <c r="AY96" s="19" t="s">
        <v>137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ROUND(I96*H96,1)</f>
        <v>0</v>
      </c>
      <c r="BL96" s="19" t="s">
        <v>143</v>
      </c>
      <c r="BM96" s="217" t="s">
        <v>874</v>
      </c>
    </row>
    <row r="97" s="2" customFormat="1" ht="14.4" customHeight="1">
      <c r="A97" s="40"/>
      <c r="B97" s="41"/>
      <c r="C97" s="207" t="s">
        <v>143</v>
      </c>
      <c r="D97" s="207" t="s">
        <v>138</v>
      </c>
      <c r="E97" s="208" t="s">
        <v>156</v>
      </c>
      <c r="F97" s="209" t="s">
        <v>157</v>
      </c>
      <c r="G97" s="210" t="s">
        <v>141</v>
      </c>
      <c r="H97" s="211">
        <v>10</v>
      </c>
      <c r="I97" s="212"/>
      <c r="J97" s="211">
        <f>ROUND(I97*H97,1)</f>
        <v>0</v>
      </c>
      <c r="K97" s="209" t="s">
        <v>142</v>
      </c>
      <c r="L97" s="46"/>
      <c r="M97" s="213" t="s">
        <v>19</v>
      </c>
      <c r="N97" s="214" t="s">
        <v>45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143</v>
      </c>
      <c r="AT97" s="217" t="s">
        <v>138</v>
      </c>
      <c r="AU97" s="217" t="s">
        <v>81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ROUND(I97*H97,1)</f>
        <v>0</v>
      </c>
      <c r="BL97" s="19" t="s">
        <v>143</v>
      </c>
      <c r="BM97" s="217" t="s">
        <v>875</v>
      </c>
    </row>
    <row r="98" s="2" customFormat="1" ht="14.4" customHeight="1">
      <c r="A98" s="40"/>
      <c r="B98" s="41"/>
      <c r="C98" s="207" t="s">
        <v>159</v>
      </c>
      <c r="D98" s="207" t="s">
        <v>138</v>
      </c>
      <c r="E98" s="208" t="s">
        <v>183</v>
      </c>
      <c r="F98" s="209" t="s">
        <v>184</v>
      </c>
      <c r="G98" s="210" t="s">
        <v>141</v>
      </c>
      <c r="H98" s="211">
        <v>10</v>
      </c>
      <c r="I98" s="212"/>
      <c r="J98" s="211">
        <f>ROUND(I98*H98,1)</f>
        <v>0</v>
      </c>
      <c r="K98" s="209" t="s">
        <v>142</v>
      </c>
      <c r="L98" s="46"/>
      <c r="M98" s="213" t="s">
        <v>19</v>
      </c>
      <c r="N98" s="214" t="s">
        <v>45</v>
      </c>
      <c r="O98" s="86"/>
      <c r="P98" s="215">
        <f>O98*H98</f>
        <v>0</v>
      </c>
      <c r="Q98" s="215">
        <v>3.0000000000000001E-05</v>
      </c>
      <c r="R98" s="215">
        <f>Q98*H98</f>
        <v>0.00030000000000000003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81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ROUND(I98*H98,1)</f>
        <v>0</v>
      </c>
      <c r="BL98" s="19" t="s">
        <v>143</v>
      </c>
      <c r="BM98" s="217" t="s">
        <v>876</v>
      </c>
    </row>
    <row r="99" s="2" customFormat="1">
      <c r="A99" s="40"/>
      <c r="B99" s="41"/>
      <c r="C99" s="42"/>
      <c r="D99" s="221" t="s">
        <v>175</v>
      </c>
      <c r="E99" s="42"/>
      <c r="F99" s="242" t="s">
        <v>186</v>
      </c>
      <c r="G99" s="42"/>
      <c r="H99" s="42"/>
      <c r="I99" s="243"/>
      <c r="J99" s="42"/>
      <c r="K99" s="42"/>
      <c r="L99" s="46"/>
      <c r="M99" s="244"/>
      <c r="N99" s="24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175</v>
      </c>
      <c r="AU99" s="19" t="s">
        <v>81</v>
      </c>
    </row>
    <row r="100" s="2" customFormat="1" ht="24.15" customHeight="1">
      <c r="A100" s="40"/>
      <c r="B100" s="41"/>
      <c r="C100" s="207" t="s">
        <v>163</v>
      </c>
      <c r="D100" s="207" t="s">
        <v>138</v>
      </c>
      <c r="E100" s="208" t="s">
        <v>160</v>
      </c>
      <c r="F100" s="209" t="s">
        <v>161</v>
      </c>
      <c r="G100" s="210" t="s">
        <v>150</v>
      </c>
      <c r="H100" s="211">
        <v>4</v>
      </c>
      <c r="I100" s="212"/>
      <c r="J100" s="211">
        <f>ROUND(I100*H100,1)</f>
        <v>0</v>
      </c>
      <c r="K100" s="209" t="s">
        <v>142</v>
      </c>
      <c r="L100" s="46"/>
      <c r="M100" s="213" t="s">
        <v>19</v>
      </c>
      <c r="N100" s="214" t="s">
        <v>45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143</v>
      </c>
      <c r="AT100" s="217" t="s">
        <v>138</v>
      </c>
      <c r="AU100" s="217" t="s">
        <v>81</v>
      </c>
      <c r="AY100" s="19" t="s">
        <v>137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ROUND(I100*H100,1)</f>
        <v>0</v>
      </c>
      <c r="BL100" s="19" t="s">
        <v>143</v>
      </c>
      <c r="BM100" s="217" t="s">
        <v>877</v>
      </c>
    </row>
    <row r="101" s="2" customFormat="1" ht="24.15" customHeight="1">
      <c r="A101" s="40"/>
      <c r="B101" s="41"/>
      <c r="C101" s="207" t="s">
        <v>167</v>
      </c>
      <c r="D101" s="207" t="s">
        <v>138</v>
      </c>
      <c r="E101" s="208" t="s">
        <v>164</v>
      </c>
      <c r="F101" s="209" t="s">
        <v>165</v>
      </c>
      <c r="G101" s="210" t="s">
        <v>150</v>
      </c>
      <c r="H101" s="211">
        <v>4</v>
      </c>
      <c r="I101" s="212"/>
      <c r="J101" s="211">
        <f>ROUND(I101*H101,1)</f>
        <v>0</v>
      </c>
      <c r="K101" s="209" t="s">
        <v>142</v>
      </c>
      <c r="L101" s="46"/>
      <c r="M101" s="213" t="s">
        <v>19</v>
      </c>
      <c r="N101" s="214" t="s">
        <v>45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143</v>
      </c>
      <c r="AT101" s="217" t="s">
        <v>138</v>
      </c>
      <c r="AU101" s="217" t="s">
        <v>81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ROUND(I101*H101,1)</f>
        <v>0</v>
      </c>
      <c r="BL101" s="19" t="s">
        <v>143</v>
      </c>
      <c r="BM101" s="217" t="s">
        <v>878</v>
      </c>
    </row>
    <row r="102" s="2" customFormat="1" ht="24.15" customHeight="1">
      <c r="A102" s="40"/>
      <c r="B102" s="41"/>
      <c r="C102" s="207" t="s">
        <v>171</v>
      </c>
      <c r="D102" s="207" t="s">
        <v>138</v>
      </c>
      <c r="E102" s="208" t="s">
        <v>168</v>
      </c>
      <c r="F102" s="209" t="s">
        <v>169</v>
      </c>
      <c r="G102" s="210" t="s">
        <v>150</v>
      </c>
      <c r="H102" s="211">
        <v>4</v>
      </c>
      <c r="I102" s="212"/>
      <c r="J102" s="211">
        <f>ROUND(I102*H102,1)</f>
        <v>0</v>
      </c>
      <c r="K102" s="209" t="s">
        <v>142</v>
      </c>
      <c r="L102" s="46"/>
      <c r="M102" s="213" t="s">
        <v>19</v>
      </c>
      <c r="N102" s="214" t="s">
        <v>45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143</v>
      </c>
      <c r="AT102" s="217" t="s">
        <v>138</v>
      </c>
      <c r="AU102" s="217" t="s">
        <v>81</v>
      </c>
      <c r="AY102" s="19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ROUND(I102*H102,1)</f>
        <v>0</v>
      </c>
      <c r="BL102" s="19" t="s">
        <v>143</v>
      </c>
      <c r="BM102" s="217" t="s">
        <v>879</v>
      </c>
    </row>
    <row r="103" s="2" customFormat="1" ht="24.15" customHeight="1">
      <c r="A103" s="40"/>
      <c r="B103" s="41"/>
      <c r="C103" s="207" t="s">
        <v>178</v>
      </c>
      <c r="D103" s="207" t="s">
        <v>138</v>
      </c>
      <c r="E103" s="208" t="s">
        <v>172</v>
      </c>
      <c r="F103" s="209" t="s">
        <v>173</v>
      </c>
      <c r="G103" s="210" t="s">
        <v>150</v>
      </c>
      <c r="H103" s="211">
        <v>8</v>
      </c>
      <c r="I103" s="212"/>
      <c r="J103" s="211">
        <f>ROUND(I103*H103,1)</f>
        <v>0</v>
      </c>
      <c r="K103" s="209" t="s">
        <v>142</v>
      </c>
      <c r="L103" s="46"/>
      <c r="M103" s="213" t="s">
        <v>19</v>
      </c>
      <c r="N103" s="214" t="s">
        <v>45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143</v>
      </c>
      <c r="AT103" s="217" t="s">
        <v>138</v>
      </c>
      <c r="AU103" s="217" t="s">
        <v>81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ROUND(I103*H103,1)</f>
        <v>0</v>
      </c>
      <c r="BL103" s="19" t="s">
        <v>143</v>
      </c>
      <c r="BM103" s="217" t="s">
        <v>880</v>
      </c>
    </row>
    <row r="104" s="2" customFormat="1">
      <c r="A104" s="40"/>
      <c r="B104" s="41"/>
      <c r="C104" s="42"/>
      <c r="D104" s="221" t="s">
        <v>175</v>
      </c>
      <c r="E104" s="42"/>
      <c r="F104" s="242" t="s">
        <v>176</v>
      </c>
      <c r="G104" s="42"/>
      <c r="H104" s="42"/>
      <c r="I104" s="243"/>
      <c r="J104" s="42"/>
      <c r="K104" s="42"/>
      <c r="L104" s="46"/>
      <c r="M104" s="244"/>
      <c r="N104" s="24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175</v>
      </c>
      <c r="AU104" s="19" t="s">
        <v>81</v>
      </c>
    </row>
    <row r="105" s="12" customFormat="1">
      <c r="A105" s="12"/>
      <c r="B105" s="219"/>
      <c r="C105" s="220"/>
      <c r="D105" s="221" t="s">
        <v>145</v>
      </c>
      <c r="E105" s="222" t="s">
        <v>19</v>
      </c>
      <c r="F105" s="223" t="s">
        <v>177</v>
      </c>
      <c r="G105" s="220"/>
      <c r="H105" s="224">
        <v>8</v>
      </c>
      <c r="I105" s="225"/>
      <c r="J105" s="220"/>
      <c r="K105" s="220"/>
      <c r="L105" s="226"/>
      <c r="M105" s="227"/>
      <c r="N105" s="228"/>
      <c r="O105" s="228"/>
      <c r="P105" s="228"/>
      <c r="Q105" s="228"/>
      <c r="R105" s="228"/>
      <c r="S105" s="228"/>
      <c r="T105" s="229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30" t="s">
        <v>145</v>
      </c>
      <c r="AU105" s="230" t="s">
        <v>81</v>
      </c>
      <c r="AV105" s="12" t="s">
        <v>83</v>
      </c>
      <c r="AW105" s="12" t="s">
        <v>34</v>
      </c>
      <c r="AX105" s="12" t="s">
        <v>81</v>
      </c>
      <c r="AY105" s="230" t="s">
        <v>137</v>
      </c>
    </row>
    <row r="106" s="2" customFormat="1" ht="14.4" customHeight="1">
      <c r="A106" s="40"/>
      <c r="B106" s="41"/>
      <c r="C106" s="207" t="s">
        <v>182</v>
      </c>
      <c r="D106" s="207" t="s">
        <v>138</v>
      </c>
      <c r="E106" s="208" t="s">
        <v>179</v>
      </c>
      <c r="F106" s="209" t="s">
        <v>180</v>
      </c>
      <c r="G106" s="210" t="s">
        <v>150</v>
      </c>
      <c r="H106" s="211">
        <v>4</v>
      </c>
      <c r="I106" s="212"/>
      <c r="J106" s="211">
        <f>ROUND(I106*H106,1)</f>
        <v>0</v>
      </c>
      <c r="K106" s="209" t="s">
        <v>142</v>
      </c>
      <c r="L106" s="46"/>
      <c r="M106" s="213" t="s">
        <v>19</v>
      </c>
      <c r="N106" s="214" t="s">
        <v>45</v>
      </c>
      <c r="O106" s="86"/>
      <c r="P106" s="215">
        <f>O106*H106</f>
        <v>0</v>
      </c>
      <c r="Q106" s="215">
        <v>0.00036000000000000002</v>
      </c>
      <c r="R106" s="215">
        <f>Q106*H106</f>
        <v>0.0014400000000000001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143</v>
      </c>
      <c r="AT106" s="217" t="s">
        <v>138</v>
      </c>
      <c r="AU106" s="217" t="s">
        <v>81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ROUND(I106*H106,1)</f>
        <v>0</v>
      </c>
      <c r="BL106" s="19" t="s">
        <v>143</v>
      </c>
      <c r="BM106" s="217" t="s">
        <v>881</v>
      </c>
    </row>
    <row r="107" s="2" customFormat="1" ht="37.8" customHeight="1">
      <c r="A107" s="40"/>
      <c r="B107" s="41"/>
      <c r="C107" s="207" t="s">
        <v>187</v>
      </c>
      <c r="D107" s="207" t="s">
        <v>138</v>
      </c>
      <c r="E107" s="208" t="s">
        <v>882</v>
      </c>
      <c r="F107" s="209" t="s">
        <v>883</v>
      </c>
      <c r="G107" s="210" t="s">
        <v>141</v>
      </c>
      <c r="H107" s="211">
        <v>27.100000000000001</v>
      </c>
      <c r="I107" s="212"/>
      <c r="J107" s="211">
        <f>ROUND(I107*H107,1)</f>
        <v>0</v>
      </c>
      <c r="K107" s="209" t="s">
        <v>142</v>
      </c>
      <c r="L107" s="46"/>
      <c r="M107" s="213" t="s">
        <v>19</v>
      </c>
      <c r="N107" s="214" t="s">
        <v>45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0.44</v>
      </c>
      <c r="T107" s="216">
        <f>S107*H107</f>
        <v>11.924000000000001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143</v>
      </c>
      <c r="AT107" s="217" t="s">
        <v>138</v>
      </c>
      <c r="AU107" s="217" t="s">
        <v>81</v>
      </c>
      <c r="AY107" s="19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ROUND(I107*H107,1)</f>
        <v>0</v>
      </c>
      <c r="BL107" s="19" t="s">
        <v>143</v>
      </c>
      <c r="BM107" s="217" t="s">
        <v>884</v>
      </c>
    </row>
    <row r="108" s="12" customFormat="1">
      <c r="A108" s="12"/>
      <c r="B108" s="219"/>
      <c r="C108" s="220"/>
      <c r="D108" s="221" t="s">
        <v>145</v>
      </c>
      <c r="E108" s="222" t="s">
        <v>19</v>
      </c>
      <c r="F108" s="223" t="s">
        <v>885</v>
      </c>
      <c r="G108" s="220"/>
      <c r="H108" s="224">
        <v>27.100000000000001</v>
      </c>
      <c r="I108" s="225"/>
      <c r="J108" s="220"/>
      <c r="K108" s="220"/>
      <c r="L108" s="226"/>
      <c r="M108" s="227"/>
      <c r="N108" s="228"/>
      <c r="O108" s="228"/>
      <c r="P108" s="228"/>
      <c r="Q108" s="228"/>
      <c r="R108" s="228"/>
      <c r="S108" s="228"/>
      <c r="T108" s="229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30" t="s">
        <v>145</v>
      </c>
      <c r="AU108" s="230" t="s">
        <v>81</v>
      </c>
      <c r="AV108" s="12" t="s">
        <v>83</v>
      </c>
      <c r="AW108" s="12" t="s">
        <v>34</v>
      </c>
      <c r="AX108" s="12" t="s">
        <v>81</v>
      </c>
      <c r="AY108" s="230" t="s">
        <v>137</v>
      </c>
    </row>
    <row r="109" s="2" customFormat="1" ht="24.15" customHeight="1">
      <c r="A109" s="40"/>
      <c r="B109" s="41"/>
      <c r="C109" s="207" t="s">
        <v>193</v>
      </c>
      <c r="D109" s="207" t="s">
        <v>138</v>
      </c>
      <c r="E109" s="208" t="s">
        <v>886</v>
      </c>
      <c r="F109" s="209" t="s">
        <v>887</v>
      </c>
      <c r="G109" s="210" t="s">
        <v>141</v>
      </c>
      <c r="H109" s="211">
        <v>27.100000000000001</v>
      </c>
      <c r="I109" s="212"/>
      <c r="J109" s="211">
        <f>ROUND(I109*H109,1)</f>
        <v>0</v>
      </c>
      <c r="K109" s="209" t="s">
        <v>142</v>
      </c>
      <c r="L109" s="46"/>
      <c r="M109" s="213" t="s">
        <v>19</v>
      </c>
      <c r="N109" s="214" t="s">
        <v>45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0.316</v>
      </c>
      <c r="T109" s="216">
        <f>S109*H109</f>
        <v>8.563600000000001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143</v>
      </c>
      <c r="AT109" s="217" t="s">
        <v>138</v>
      </c>
      <c r="AU109" s="217" t="s">
        <v>81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ROUND(I109*H109,1)</f>
        <v>0</v>
      </c>
      <c r="BL109" s="19" t="s">
        <v>143</v>
      </c>
      <c r="BM109" s="217" t="s">
        <v>888</v>
      </c>
    </row>
    <row r="110" s="12" customFormat="1">
      <c r="A110" s="12"/>
      <c r="B110" s="219"/>
      <c r="C110" s="220"/>
      <c r="D110" s="221" t="s">
        <v>145</v>
      </c>
      <c r="E110" s="222" t="s">
        <v>19</v>
      </c>
      <c r="F110" s="223" t="s">
        <v>889</v>
      </c>
      <c r="G110" s="220"/>
      <c r="H110" s="224">
        <v>27.100000000000001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0" t="s">
        <v>145</v>
      </c>
      <c r="AU110" s="230" t="s">
        <v>81</v>
      </c>
      <c r="AV110" s="12" t="s">
        <v>83</v>
      </c>
      <c r="AW110" s="12" t="s">
        <v>34</v>
      </c>
      <c r="AX110" s="12" t="s">
        <v>81</v>
      </c>
      <c r="AY110" s="230" t="s">
        <v>137</v>
      </c>
    </row>
    <row r="111" s="2" customFormat="1" ht="24.15" customHeight="1">
      <c r="A111" s="40"/>
      <c r="B111" s="41"/>
      <c r="C111" s="207" t="s">
        <v>198</v>
      </c>
      <c r="D111" s="207" t="s">
        <v>138</v>
      </c>
      <c r="E111" s="208" t="s">
        <v>890</v>
      </c>
      <c r="F111" s="209" t="s">
        <v>891</v>
      </c>
      <c r="G111" s="210" t="s">
        <v>310</v>
      </c>
      <c r="H111" s="211">
        <v>14.1</v>
      </c>
      <c r="I111" s="212"/>
      <c r="J111" s="211">
        <f>ROUND(I111*H111,1)</f>
        <v>0</v>
      </c>
      <c r="K111" s="209" t="s">
        <v>142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0.20499999999999999</v>
      </c>
      <c r="T111" s="216">
        <f>S111*H111</f>
        <v>2.8904999999999998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143</v>
      </c>
      <c r="AT111" s="217" t="s">
        <v>138</v>
      </c>
      <c r="AU111" s="217" t="s">
        <v>81</v>
      </c>
      <c r="AY111" s="19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ROUND(I111*H111,1)</f>
        <v>0</v>
      </c>
      <c r="BL111" s="19" t="s">
        <v>143</v>
      </c>
      <c r="BM111" s="217" t="s">
        <v>892</v>
      </c>
    </row>
    <row r="112" s="12" customFormat="1">
      <c r="A112" s="12"/>
      <c r="B112" s="219"/>
      <c r="C112" s="220"/>
      <c r="D112" s="221" t="s">
        <v>145</v>
      </c>
      <c r="E112" s="222" t="s">
        <v>19</v>
      </c>
      <c r="F112" s="223" t="s">
        <v>893</v>
      </c>
      <c r="G112" s="220"/>
      <c r="H112" s="224">
        <v>14.1</v>
      </c>
      <c r="I112" s="225"/>
      <c r="J112" s="220"/>
      <c r="K112" s="220"/>
      <c r="L112" s="226"/>
      <c r="M112" s="227"/>
      <c r="N112" s="228"/>
      <c r="O112" s="228"/>
      <c r="P112" s="228"/>
      <c r="Q112" s="228"/>
      <c r="R112" s="228"/>
      <c r="S112" s="228"/>
      <c r="T112" s="229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0" t="s">
        <v>145</v>
      </c>
      <c r="AU112" s="230" t="s">
        <v>81</v>
      </c>
      <c r="AV112" s="12" t="s">
        <v>83</v>
      </c>
      <c r="AW112" s="12" t="s">
        <v>34</v>
      </c>
      <c r="AX112" s="12" t="s">
        <v>81</v>
      </c>
      <c r="AY112" s="230" t="s">
        <v>137</v>
      </c>
    </row>
    <row r="113" s="2" customFormat="1" ht="24.15" customHeight="1">
      <c r="A113" s="40"/>
      <c r="B113" s="41"/>
      <c r="C113" s="207" t="s">
        <v>205</v>
      </c>
      <c r="D113" s="207" t="s">
        <v>138</v>
      </c>
      <c r="E113" s="208" t="s">
        <v>894</v>
      </c>
      <c r="F113" s="209" t="s">
        <v>895</v>
      </c>
      <c r="G113" s="210" t="s">
        <v>141</v>
      </c>
      <c r="H113" s="211">
        <v>1861</v>
      </c>
      <c r="I113" s="212"/>
      <c r="J113" s="211">
        <f>ROUND(I113*H113,1)</f>
        <v>0</v>
      </c>
      <c r="K113" s="209" t="s">
        <v>142</v>
      </c>
      <c r="L113" s="46"/>
      <c r="M113" s="213" t="s">
        <v>19</v>
      </c>
      <c r="N113" s="214" t="s">
        <v>45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143</v>
      </c>
      <c r="AT113" s="217" t="s">
        <v>138</v>
      </c>
      <c r="AU113" s="217" t="s">
        <v>81</v>
      </c>
      <c r="AY113" s="19" t="s">
        <v>137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ROUND(I113*H113,1)</f>
        <v>0</v>
      </c>
      <c r="BL113" s="19" t="s">
        <v>143</v>
      </c>
      <c r="BM113" s="217" t="s">
        <v>896</v>
      </c>
    </row>
    <row r="114" s="12" customFormat="1">
      <c r="A114" s="12"/>
      <c r="B114" s="219"/>
      <c r="C114" s="220"/>
      <c r="D114" s="221" t="s">
        <v>145</v>
      </c>
      <c r="E114" s="222" t="s">
        <v>19</v>
      </c>
      <c r="F114" s="223" t="s">
        <v>897</v>
      </c>
      <c r="G114" s="220"/>
      <c r="H114" s="224">
        <v>1861</v>
      </c>
      <c r="I114" s="225"/>
      <c r="J114" s="220"/>
      <c r="K114" s="220"/>
      <c r="L114" s="226"/>
      <c r="M114" s="227"/>
      <c r="N114" s="228"/>
      <c r="O114" s="228"/>
      <c r="P114" s="228"/>
      <c r="Q114" s="228"/>
      <c r="R114" s="228"/>
      <c r="S114" s="228"/>
      <c r="T114" s="229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0" t="s">
        <v>145</v>
      </c>
      <c r="AU114" s="230" t="s">
        <v>81</v>
      </c>
      <c r="AV114" s="12" t="s">
        <v>83</v>
      </c>
      <c r="AW114" s="12" t="s">
        <v>34</v>
      </c>
      <c r="AX114" s="12" t="s">
        <v>81</v>
      </c>
      <c r="AY114" s="230" t="s">
        <v>137</v>
      </c>
    </row>
    <row r="115" s="2" customFormat="1" ht="14.4" customHeight="1">
      <c r="A115" s="40"/>
      <c r="B115" s="41"/>
      <c r="C115" s="207" t="s">
        <v>9</v>
      </c>
      <c r="D115" s="207" t="s">
        <v>138</v>
      </c>
      <c r="E115" s="208" t="s">
        <v>898</v>
      </c>
      <c r="F115" s="209" t="s">
        <v>899</v>
      </c>
      <c r="G115" s="210" t="s">
        <v>141</v>
      </c>
      <c r="H115" s="211">
        <v>7200</v>
      </c>
      <c r="I115" s="212"/>
      <c r="J115" s="211">
        <f>ROUND(I115*H115,1)</f>
        <v>0</v>
      </c>
      <c r="K115" s="209" t="s">
        <v>142</v>
      </c>
      <c r="L115" s="46"/>
      <c r="M115" s="213" t="s">
        <v>19</v>
      </c>
      <c r="N115" s="214" t="s">
        <v>45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143</v>
      </c>
      <c r="AT115" s="217" t="s">
        <v>138</v>
      </c>
      <c r="AU115" s="217" t="s">
        <v>81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ROUND(I115*H115,1)</f>
        <v>0</v>
      </c>
      <c r="BL115" s="19" t="s">
        <v>143</v>
      </c>
      <c r="BM115" s="217" t="s">
        <v>900</v>
      </c>
    </row>
    <row r="116" s="12" customFormat="1">
      <c r="A116" s="12"/>
      <c r="B116" s="219"/>
      <c r="C116" s="220"/>
      <c r="D116" s="221" t="s">
        <v>145</v>
      </c>
      <c r="E116" s="222" t="s">
        <v>19</v>
      </c>
      <c r="F116" s="223" t="s">
        <v>901</v>
      </c>
      <c r="G116" s="220"/>
      <c r="H116" s="224">
        <v>3600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30" t="s">
        <v>145</v>
      </c>
      <c r="AU116" s="230" t="s">
        <v>81</v>
      </c>
      <c r="AV116" s="12" t="s">
        <v>83</v>
      </c>
      <c r="AW116" s="12" t="s">
        <v>34</v>
      </c>
      <c r="AX116" s="12" t="s">
        <v>74</v>
      </c>
      <c r="AY116" s="230" t="s">
        <v>137</v>
      </c>
    </row>
    <row r="117" s="14" customFormat="1">
      <c r="A117" s="14"/>
      <c r="B117" s="246"/>
      <c r="C117" s="247"/>
      <c r="D117" s="221" t="s">
        <v>145</v>
      </c>
      <c r="E117" s="248" t="s">
        <v>19</v>
      </c>
      <c r="F117" s="249" t="s">
        <v>210</v>
      </c>
      <c r="G117" s="247"/>
      <c r="H117" s="250">
        <v>3600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145</v>
      </c>
      <c r="AU117" s="256" t="s">
        <v>81</v>
      </c>
      <c r="AV117" s="14" t="s">
        <v>152</v>
      </c>
      <c r="AW117" s="14" t="s">
        <v>34</v>
      </c>
      <c r="AX117" s="14" t="s">
        <v>74</v>
      </c>
      <c r="AY117" s="256" t="s">
        <v>137</v>
      </c>
    </row>
    <row r="118" s="12" customFormat="1">
      <c r="A118" s="12"/>
      <c r="B118" s="219"/>
      <c r="C118" s="220"/>
      <c r="D118" s="221" t="s">
        <v>145</v>
      </c>
      <c r="E118" s="222" t="s">
        <v>19</v>
      </c>
      <c r="F118" s="223" t="s">
        <v>902</v>
      </c>
      <c r="G118" s="220"/>
      <c r="H118" s="224">
        <v>3600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0" t="s">
        <v>145</v>
      </c>
      <c r="AU118" s="230" t="s">
        <v>81</v>
      </c>
      <c r="AV118" s="12" t="s">
        <v>83</v>
      </c>
      <c r="AW118" s="12" t="s">
        <v>34</v>
      </c>
      <c r="AX118" s="12" t="s">
        <v>74</v>
      </c>
      <c r="AY118" s="230" t="s">
        <v>137</v>
      </c>
    </row>
    <row r="119" s="13" customFormat="1">
      <c r="A119" s="13"/>
      <c r="B119" s="231"/>
      <c r="C119" s="232"/>
      <c r="D119" s="221" t="s">
        <v>145</v>
      </c>
      <c r="E119" s="233" t="s">
        <v>19</v>
      </c>
      <c r="F119" s="234" t="s">
        <v>147</v>
      </c>
      <c r="G119" s="232"/>
      <c r="H119" s="235">
        <v>7200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145</v>
      </c>
      <c r="AU119" s="241" t="s">
        <v>81</v>
      </c>
      <c r="AV119" s="13" t="s">
        <v>143</v>
      </c>
      <c r="AW119" s="13" t="s">
        <v>34</v>
      </c>
      <c r="AX119" s="13" t="s">
        <v>81</v>
      </c>
      <c r="AY119" s="241" t="s">
        <v>137</v>
      </c>
    </row>
    <row r="120" s="2" customFormat="1" ht="14.4" customHeight="1">
      <c r="A120" s="40"/>
      <c r="B120" s="41"/>
      <c r="C120" s="207" t="s">
        <v>237</v>
      </c>
      <c r="D120" s="207" t="s">
        <v>138</v>
      </c>
      <c r="E120" s="208" t="s">
        <v>623</v>
      </c>
      <c r="F120" s="209" t="s">
        <v>624</v>
      </c>
      <c r="G120" s="210" t="s">
        <v>141</v>
      </c>
      <c r="H120" s="211">
        <v>3600</v>
      </c>
      <c r="I120" s="212"/>
      <c r="J120" s="211">
        <f>ROUND(I120*H120,1)</f>
        <v>0</v>
      </c>
      <c r="K120" s="209" t="s">
        <v>142</v>
      </c>
      <c r="L120" s="46"/>
      <c r="M120" s="213" t="s">
        <v>19</v>
      </c>
      <c r="N120" s="214" t="s">
        <v>45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143</v>
      </c>
      <c r="AT120" s="217" t="s">
        <v>138</v>
      </c>
      <c r="AU120" s="217" t="s">
        <v>81</v>
      </c>
      <c r="AY120" s="19" t="s">
        <v>137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ROUND(I120*H120,1)</f>
        <v>0</v>
      </c>
      <c r="BL120" s="19" t="s">
        <v>143</v>
      </c>
      <c r="BM120" s="217" t="s">
        <v>903</v>
      </c>
    </row>
    <row r="121" s="12" customFormat="1">
      <c r="A121" s="12"/>
      <c r="B121" s="219"/>
      <c r="C121" s="220"/>
      <c r="D121" s="221" t="s">
        <v>145</v>
      </c>
      <c r="E121" s="222" t="s">
        <v>19</v>
      </c>
      <c r="F121" s="223" t="s">
        <v>901</v>
      </c>
      <c r="G121" s="220"/>
      <c r="H121" s="224">
        <v>3600</v>
      </c>
      <c r="I121" s="225"/>
      <c r="J121" s="220"/>
      <c r="K121" s="220"/>
      <c r="L121" s="226"/>
      <c r="M121" s="227"/>
      <c r="N121" s="228"/>
      <c r="O121" s="228"/>
      <c r="P121" s="228"/>
      <c r="Q121" s="228"/>
      <c r="R121" s="228"/>
      <c r="S121" s="228"/>
      <c r="T121" s="229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0" t="s">
        <v>145</v>
      </c>
      <c r="AU121" s="230" t="s">
        <v>81</v>
      </c>
      <c r="AV121" s="12" t="s">
        <v>83</v>
      </c>
      <c r="AW121" s="12" t="s">
        <v>34</v>
      </c>
      <c r="AX121" s="12" t="s">
        <v>81</v>
      </c>
      <c r="AY121" s="230" t="s">
        <v>137</v>
      </c>
    </row>
    <row r="122" s="2" customFormat="1" ht="24.15" customHeight="1">
      <c r="A122" s="40"/>
      <c r="B122" s="41"/>
      <c r="C122" s="207" t="s">
        <v>242</v>
      </c>
      <c r="D122" s="207" t="s">
        <v>138</v>
      </c>
      <c r="E122" s="208" t="s">
        <v>194</v>
      </c>
      <c r="F122" s="209" t="s">
        <v>195</v>
      </c>
      <c r="G122" s="210" t="s">
        <v>141</v>
      </c>
      <c r="H122" s="211">
        <v>3600</v>
      </c>
      <c r="I122" s="212"/>
      <c r="J122" s="211">
        <f>ROUND(I122*H122,1)</f>
        <v>0</v>
      </c>
      <c r="K122" s="209" t="s">
        <v>142</v>
      </c>
      <c r="L122" s="46"/>
      <c r="M122" s="213" t="s">
        <v>19</v>
      </c>
      <c r="N122" s="214" t="s">
        <v>45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143</v>
      </c>
      <c r="AT122" s="217" t="s">
        <v>138</v>
      </c>
      <c r="AU122" s="217" t="s">
        <v>81</v>
      </c>
      <c r="AY122" s="19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ROUND(I122*H122,1)</f>
        <v>0</v>
      </c>
      <c r="BL122" s="19" t="s">
        <v>143</v>
      </c>
      <c r="BM122" s="217" t="s">
        <v>904</v>
      </c>
    </row>
    <row r="123" s="12" customFormat="1">
      <c r="A123" s="12"/>
      <c r="B123" s="219"/>
      <c r="C123" s="220"/>
      <c r="D123" s="221" t="s">
        <v>145</v>
      </c>
      <c r="E123" s="222" t="s">
        <v>19</v>
      </c>
      <c r="F123" s="223" t="s">
        <v>905</v>
      </c>
      <c r="G123" s="220"/>
      <c r="H123" s="224">
        <v>3600</v>
      </c>
      <c r="I123" s="225"/>
      <c r="J123" s="220"/>
      <c r="K123" s="220"/>
      <c r="L123" s="226"/>
      <c r="M123" s="227"/>
      <c r="N123" s="228"/>
      <c r="O123" s="228"/>
      <c r="P123" s="228"/>
      <c r="Q123" s="228"/>
      <c r="R123" s="228"/>
      <c r="S123" s="228"/>
      <c r="T123" s="229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0" t="s">
        <v>145</v>
      </c>
      <c r="AU123" s="230" t="s">
        <v>81</v>
      </c>
      <c r="AV123" s="12" t="s">
        <v>83</v>
      </c>
      <c r="AW123" s="12" t="s">
        <v>34</v>
      </c>
      <c r="AX123" s="12" t="s">
        <v>81</v>
      </c>
      <c r="AY123" s="230" t="s">
        <v>137</v>
      </c>
    </row>
    <row r="124" s="2" customFormat="1" ht="24.15" customHeight="1">
      <c r="A124" s="40"/>
      <c r="B124" s="41"/>
      <c r="C124" s="207" t="s">
        <v>249</v>
      </c>
      <c r="D124" s="207" t="s">
        <v>138</v>
      </c>
      <c r="E124" s="208" t="s">
        <v>212</v>
      </c>
      <c r="F124" s="209" t="s">
        <v>213</v>
      </c>
      <c r="G124" s="210" t="s">
        <v>201</v>
      </c>
      <c r="H124" s="211">
        <v>1452.81</v>
      </c>
      <c r="I124" s="212"/>
      <c r="J124" s="211">
        <f>ROUND(I124*H124,1)</f>
        <v>0</v>
      </c>
      <c r="K124" s="209" t="s">
        <v>142</v>
      </c>
      <c r="L124" s="46"/>
      <c r="M124" s="213" t="s">
        <v>19</v>
      </c>
      <c r="N124" s="214" t="s">
        <v>45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143</v>
      </c>
      <c r="AT124" s="217" t="s">
        <v>138</v>
      </c>
      <c r="AU124" s="217" t="s">
        <v>81</v>
      </c>
      <c r="AY124" s="19" t="s">
        <v>137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ROUND(I124*H124,1)</f>
        <v>0</v>
      </c>
      <c r="BL124" s="19" t="s">
        <v>143</v>
      </c>
      <c r="BM124" s="217" t="s">
        <v>906</v>
      </c>
    </row>
    <row r="125" s="15" customFormat="1">
      <c r="A125" s="15"/>
      <c r="B125" s="257"/>
      <c r="C125" s="258"/>
      <c r="D125" s="221" t="s">
        <v>145</v>
      </c>
      <c r="E125" s="259" t="s">
        <v>19</v>
      </c>
      <c r="F125" s="260" t="s">
        <v>907</v>
      </c>
      <c r="G125" s="258"/>
      <c r="H125" s="259" t="s">
        <v>19</v>
      </c>
      <c r="I125" s="261"/>
      <c r="J125" s="258"/>
      <c r="K125" s="258"/>
      <c r="L125" s="262"/>
      <c r="M125" s="263"/>
      <c r="N125" s="264"/>
      <c r="O125" s="264"/>
      <c r="P125" s="264"/>
      <c r="Q125" s="264"/>
      <c r="R125" s="264"/>
      <c r="S125" s="264"/>
      <c r="T125" s="26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145</v>
      </c>
      <c r="AU125" s="266" t="s">
        <v>81</v>
      </c>
      <c r="AV125" s="15" t="s">
        <v>81</v>
      </c>
      <c r="AW125" s="15" t="s">
        <v>34</v>
      </c>
      <c r="AX125" s="15" t="s">
        <v>74</v>
      </c>
      <c r="AY125" s="266" t="s">
        <v>137</v>
      </c>
    </row>
    <row r="126" s="12" customFormat="1">
      <c r="A126" s="12"/>
      <c r="B126" s="219"/>
      <c r="C126" s="220"/>
      <c r="D126" s="221" t="s">
        <v>145</v>
      </c>
      <c r="E126" s="222" t="s">
        <v>19</v>
      </c>
      <c r="F126" s="223" t="s">
        <v>908</v>
      </c>
      <c r="G126" s="220"/>
      <c r="H126" s="224">
        <v>1394.72</v>
      </c>
      <c r="I126" s="225"/>
      <c r="J126" s="220"/>
      <c r="K126" s="220"/>
      <c r="L126" s="226"/>
      <c r="M126" s="227"/>
      <c r="N126" s="228"/>
      <c r="O126" s="228"/>
      <c r="P126" s="228"/>
      <c r="Q126" s="228"/>
      <c r="R126" s="228"/>
      <c r="S126" s="228"/>
      <c r="T126" s="229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0" t="s">
        <v>145</v>
      </c>
      <c r="AU126" s="230" t="s">
        <v>81</v>
      </c>
      <c r="AV126" s="12" t="s">
        <v>83</v>
      </c>
      <c r="AW126" s="12" t="s">
        <v>34</v>
      </c>
      <c r="AX126" s="12" t="s">
        <v>74</v>
      </c>
      <c r="AY126" s="230" t="s">
        <v>137</v>
      </c>
    </row>
    <row r="127" s="15" customFormat="1">
      <c r="A127" s="15"/>
      <c r="B127" s="257"/>
      <c r="C127" s="258"/>
      <c r="D127" s="221" t="s">
        <v>145</v>
      </c>
      <c r="E127" s="259" t="s">
        <v>19</v>
      </c>
      <c r="F127" s="260" t="s">
        <v>229</v>
      </c>
      <c r="G127" s="258"/>
      <c r="H127" s="259" t="s">
        <v>19</v>
      </c>
      <c r="I127" s="261"/>
      <c r="J127" s="258"/>
      <c r="K127" s="258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145</v>
      </c>
      <c r="AU127" s="266" t="s">
        <v>81</v>
      </c>
      <c r="AV127" s="15" t="s">
        <v>81</v>
      </c>
      <c r="AW127" s="15" t="s">
        <v>34</v>
      </c>
      <c r="AX127" s="15" t="s">
        <v>74</v>
      </c>
      <c r="AY127" s="266" t="s">
        <v>137</v>
      </c>
    </row>
    <row r="128" s="12" customFormat="1">
      <c r="A128" s="12"/>
      <c r="B128" s="219"/>
      <c r="C128" s="220"/>
      <c r="D128" s="221" t="s">
        <v>145</v>
      </c>
      <c r="E128" s="222" t="s">
        <v>19</v>
      </c>
      <c r="F128" s="223" t="s">
        <v>909</v>
      </c>
      <c r="G128" s="220"/>
      <c r="H128" s="224">
        <v>58.090000000000003</v>
      </c>
      <c r="I128" s="225"/>
      <c r="J128" s="220"/>
      <c r="K128" s="220"/>
      <c r="L128" s="226"/>
      <c r="M128" s="227"/>
      <c r="N128" s="228"/>
      <c r="O128" s="228"/>
      <c r="P128" s="228"/>
      <c r="Q128" s="228"/>
      <c r="R128" s="228"/>
      <c r="S128" s="228"/>
      <c r="T128" s="229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0" t="s">
        <v>145</v>
      </c>
      <c r="AU128" s="230" t="s">
        <v>81</v>
      </c>
      <c r="AV128" s="12" t="s">
        <v>83</v>
      </c>
      <c r="AW128" s="12" t="s">
        <v>34</v>
      </c>
      <c r="AX128" s="12" t="s">
        <v>74</v>
      </c>
      <c r="AY128" s="230" t="s">
        <v>137</v>
      </c>
    </row>
    <row r="129" s="13" customFormat="1">
      <c r="A129" s="13"/>
      <c r="B129" s="231"/>
      <c r="C129" s="232"/>
      <c r="D129" s="221" t="s">
        <v>145</v>
      </c>
      <c r="E129" s="233" t="s">
        <v>19</v>
      </c>
      <c r="F129" s="234" t="s">
        <v>147</v>
      </c>
      <c r="G129" s="232"/>
      <c r="H129" s="235">
        <v>1452.81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145</v>
      </c>
      <c r="AU129" s="241" t="s">
        <v>81</v>
      </c>
      <c r="AV129" s="13" t="s">
        <v>143</v>
      </c>
      <c r="AW129" s="13" t="s">
        <v>34</v>
      </c>
      <c r="AX129" s="13" t="s">
        <v>81</v>
      </c>
      <c r="AY129" s="241" t="s">
        <v>137</v>
      </c>
    </row>
    <row r="130" s="2" customFormat="1" ht="24.15" customHeight="1">
      <c r="A130" s="40"/>
      <c r="B130" s="41"/>
      <c r="C130" s="207" t="s">
        <v>255</v>
      </c>
      <c r="D130" s="207" t="s">
        <v>138</v>
      </c>
      <c r="E130" s="208" t="s">
        <v>206</v>
      </c>
      <c r="F130" s="209" t="s">
        <v>207</v>
      </c>
      <c r="G130" s="210" t="s">
        <v>201</v>
      </c>
      <c r="H130" s="211">
        <v>40</v>
      </c>
      <c r="I130" s="212"/>
      <c r="J130" s="211">
        <f>ROUND(I130*H130,1)</f>
        <v>0</v>
      </c>
      <c r="K130" s="209" t="s">
        <v>142</v>
      </c>
      <c r="L130" s="46"/>
      <c r="M130" s="213" t="s">
        <v>19</v>
      </c>
      <c r="N130" s="214" t="s">
        <v>45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143</v>
      </c>
      <c r="AT130" s="217" t="s">
        <v>138</v>
      </c>
      <c r="AU130" s="217" t="s">
        <v>81</v>
      </c>
      <c r="AY130" s="19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ROUND(I130*H130,1)</f>
        <v>0</v>
      </c>
      <c r="BL130" s="19" t="s">
        <v>143</v>
      </c>
      <c r="BM130" s="217" t="s">
        <v>910</v>
      </c>
    </row>
    <row r="131" s="12" customFormat="1">
      <c r="A131" s="12"/>
      <c r="B131" s="219"/>
      <c r="C131" s="220"/>
      <c r="D131" s="221" t="s">
        <v>145</v>
      </c>
      <c r="E131" s="222" t="s">
        <v>19</v>
      </c>
      <c r="F131" s="223" t="s">
        <v>911</v>
      </c>
      <c r="G131" s="220"/>
      <c r="H131" s="224">
        <v>40</v>
      </c>
      <c r="I131" s="225"/>
      <c r="J131" s="220"/>
      <c r="K131" s="220"/>
      <c r="L131" s="226"/>
      <c r="M131" s="227"/>
      <c r="N131" s="228"/>
      <c r="O131" s="228"/>
      <c r="P131" s="228"/>
      <c r="Q131" s="228"/>
      <c r="R131" s="228"/>
      <c r="S131" s="228"/>
      <c r="T131" s="22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0" t="s">
        <v>145</v>
      </c>
      <c r="AU131" s="230" t="s">
        <v>81</v>
      </c>
      <c r="AV131" s="12" t="s">
        <v>83</v>
      </c>
      <c r="AW131" s="12" t="s">
        <v>34</v>
      </c>
      <c r="AX131" s="12" t="s">
        <v>81</v>
      </c>
      <c r="AY131" s="230" t="s">
        <v>137</v>
      </c>
    </row>
    <row r="132" s="2" customFormat="1" ht="24.15" customHeight="1">
      <c r="A132" s="40"/>
      <c r="B132" s="41"/>
      <c r="C132" s="207" t="s">
        <v>261</v>
      </c>
      <c r="D132" s="207" t="s">
        <v>138</v>
      </c>
      <c r="E132" s="208" t="s">
        <v>199</v>
      </c>
      <c r="F132" s="209" t="s">
        <v>200</v>
      </c>
      <c r="G132" s="210" t="s">
        <v>201</v>
      </c>
      <c r="H132" s="211">
        <v>238.69999999999999</v>
      </c>
      <c r="I132" s="212"/>
      <c r="J132" s="211">
        <f>ROUND(I132*H132,1)</f>
        <v>0</v>
      </c>
      <c r="K132" s="209" t="s">
        <v>142</v>
      </c>
      <c r="L132" s="46"/>
      <c r="M132" s="213" t="s">
        <v>19</v>
      </c>
      <c r="N132" s="214" t="s">
        <v>45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143</v>
      </c>
      <c r="AT132" s="217" t="s">
        <v>138</v>
      </c>
      <c r="AU132" s="217" t="s">
        <v>81</v>
      </c>
      <c r="AY132" s="19" t="s">
        <v>137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ROUND(I132*H132,1)</f>
        <v>0</v>
      </c>
      <c r="BL132" s="19" t="s">
        <v>143</v>
      </c>
      <c r="BM132" s="217" t="s">
        <v>912</v>
      </c>
    </row>
    <row r="133" s="12" customFormat="1">
      <c r="A133" s="12"/>
      <c r="B133" s="219"/>
      <c r="C133" s="220"/>
      <c r="D133" s="221" t="s">
        <v>145</v>
      </c>
      <c r="E133" s="222" t="s">
        <v>19</v>
      </c>
      <c r="F133" s="223" t="s">
        <v>913</v>
      </c>
      <c r="G133" s="220"/>
      <c r="H133" s="224">
        <v>219.44999999999999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0" t="s">
        <v>145</v>
      </c>
      <c r="AU133" s="230" t="s">
        <v>81</v>
      </c>
      <c r="AV133" s="12" t="s">
        <v>83</v>
      </c>
      <c r="AW133" s="12" t="s">
        <v>34</v>
      </c>
      <c r="AX133" s="12" t="s">
        <v>74</v>
      </c>
      <c r="AY133" s="230" t="s">
        <v>137</v>
      </c>
    </row>
    <row r="134" s="12" customFormat="1">
      <c r="A134" s="12"/>
      <c r="B134" s="219"/>
      <c r="C134" s="220"/>
      <c r="D134" s="221" t="s">
        <v>145</v>
      </c>
      <c r="E134" s="222" t="s">
        <v>19</v>
      </c>
      <c r="F134" s="223" t="s">
        <v>914</v>
      </c>
      <c r="G134" s="220"/>
      <c r="H134" s="224">
        <v>19.25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0" t="s">
        <v>145</v>
      </c>
      <c r="AU134" s="230" t="s">
        <v>81</v>
      </c>
      <c r="AV134" s="12" t="s">
        <v>83</v>
      </c>
      <c r="AW134" s="12" t="s">
        <v>34</v>
      </c>
      <c r="AX134" s="12" t="s">
        <v>74</v>
      </c>
      <c r="AY134" s="230" t="s">
        <v>137</v>
      </c>
    </row>
    <row r="135" s="13" customFormat="1">
      <c r="A135" s="13"/>
      <c r="B135" s="231"/>
      <c r="C135" s="232"/>
      <c r="D135" s="221" t="s">
        <v>145</v>
      </c>
      <c r="E135" s="233" t="s">
        <v>19</v>
      </c>
      <c r="F135" s="234" t="s">
        <v>147</v>
      </c>
      <c r="G135" s="232"/>
      <c r="H135" s="235">
        <v>238.69999999999999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145</v>
      </c>
      <c r="AU135" s="241" t="s">
        <v>81</v>
      </c>
      <c r="AV135" s="13" t="s">
        <v>143</v>
      </c>
      <c r="AW135" s="13" t="s">
        <v>34</v>
      </c>
      <c r="AX135" s="13" t="s">
        <v>81</v>
      </c>
      <c r="AY135" s="241" t="s">
        <v>137</v>
      </c>
    </row>
    <row r="136" s="2" customFormat="1" ht="24.15" customHeight="1">
      <c r="A136" s="40"/>
      <c r="B136" s="41"/>
      <c r="C136" s="207" t="s">
        <v>7</v>
      </c>
      <c r="D136" s="207" t="s">
        <v>138</v>
      </c>
      <c r="E136" s="208" t="s">
        <v>250</v>
      </c>
      <c r="F136" s="209" t="s">
        <v>251</v>
      </c>
      <c r="G136" s="210" t="s">
        <v>201</v>
      </c>
      <c r="H136" s="211">
        <v>227.78999999999999</v>
      </c>
      <c r="I136" s="212"/>
      <c r="J136" s="211">
        <f>ROUND(I136*H136,1)</f>
        <v>0</v>
      </c>
      <c r="K136" s="209" t="s">
        <v>142</v>
      </c>
      <c r="L136" s="46"/>
      <c r="M136" s="213" t="s">
        <v>19</v>
      </c>
      <c r="N136" s="214" t="s">
        <v>45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143</v>
      </c>
      <c r="AT136" s="217" t="s">
        <v>138</v>
      </c>
      <c r="AU136" s="217" t="s">
        <v>81</v>
      </c>
      <c r="AY136" s="19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ROUND(I136*H136,1)</f>
        <v>0</v>
      </c>
      <c r="BL136" s="19" t="s">
        <v>143</v>
      </c>
      <c r="BM136" s="217" t="s">
        <v>915</v>
      </c>
    </row>
    <row r="137" s="12" customFormat="1">
      <c r="A137" s="12"/>
      <c r="B137" s="219"/>
      <c r="C137" s="220"/>
      <c r="D137" s="221" t="s">
        <v>145</v>
      </c>
      <c r="E137" s="222" t="s">
        <v>19</v>
      </c>
      <c r="F137" s="223" t="s">
        <v>911</v>
      </c>
      <c r="G137" s="220"/>
      <c r="H137" s="224">
        <v>40</v>
      </c>
      <c r="I137" s="225"/>
      <c r="J137" s="220"/>
      <c r="K137" s="220"/>
      <c r="L137" s="226"/>
      <c r="M137" s="227"/>
      <c r="N137" s="228"/>
      <c r="O137" s="228"/>
      <c r="P137" s="228"/>
      <c r="Q137" s="228"/>
      <c r="R137" s="228"/>
      <c r="S137" s="228"/>
      <c r="T137" s="229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0" t="s">
        <v>145</v>
      </c>
      <c r="AU137" s="230" t="s">
        <v>81</v>
      </c>
      <c r="AV137" s="12" t="s">
        <v>83</v>
      </c>
      <c r="AW137" s="12" t="s">
        <v>34</v>
      </c>
      <c r="AX137" s="12" t="s">
        <v>74</v>
      </c>
      <c r="AY137" s="230" t="s">
        <v>137</v>
      </c>
    </row>
    <row r="138" s="12" customFormat="1">
      <c r="A138" s="12"/>
      <c r="B138" s="219"/>
      <c r="C138" s="220"/>
      <c r="D138" s="221" t="s">
        <v>145</v>
      </c>
      <c r="E138" s="222" t="s">
        <v>19</v>
      </c>
      <c r="F138" s="223" t="s">
        <v>916</v>
      </c>
      <c r="G138" s="220"/>
      <c r="H138" s="224">
        <v>145.78999999999999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0" t="s">
        <v>145</v>
      </c>
      <c r="AU138" s="230" t="s">
        <v>81</v>
      </c>
      <c r="AV138" s="12" t="s">
        <v>83</v>
      </c>
      <c r="AW138" s="12" t="s">
        <v>34</v>
      </c>
      <c r="AX138" s="12" t="s">
        <v>74</v>
      </c>
      <c r="AY138" s="230" t="s">
        <v>137</v>
      </c>
    </row>
    <row r="139" s="12" customFormat="1">
      <c r="A139" s="12"/>
      <c r="B139" s="219"/>
      <c r="C139" s="220"/>
      <c r="D139" s="221" t="s">
        <v>145</v>
      </c>
      <c r="E139" s="222" t="s">
        <v>19</v>
      </c>
      <c r="F139" s="223" t="s">
        <v>917</v>
      </c>
      <c r="G139" s="220"/>
      <c r="H139" s="224">
        <v>42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0" t="s">
        <v>145</v>
      </c>
      <c r="AU139" s="230" t="s">
        <v>81</v>
      </c>
      <c r="AV139" s="12" t="s">
        <v>83</v>
      </c>
      <c r="AW139" s="12" t="s">
        <v>34</v>
      </c>
      <c r="AX139" s="12" t="s">
        <v>74</v>
      </c>
      <c r="AY139" s="230" t="s">
        <v>137</v>
      </c>
    </row>
    <row r="140" s="13" customFormat="1">
      <c r="A140" s="13"/>
      <c r="B140" s="231"/>
      <c r="C140" s="232"/>
      <c r="D140" s="221" t="s">
        <v>145</v>
      </c>
      <c r="E140" s="233" t="s">
        <v>19</v>
      </c>
      <c r="F140" s="234" t="s">
        <v>147</v>
      </c>
      <c r="G140" s="232"/>
      <c r="H140" s="235">
        <v>227.78999999999999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145</v>
      </c>
      <c r="AU140" s="241" t="s">
        <v>81</v>
      </c>
      <c r="AV140" s="13" t="s">
        <v>143</v>
      </c>
      <c r="AW140" s="13" t="s">
        <v>34</v>
      </c>
      <c r="AX140" s="13" t="s">
        <v>81</v>
      </c>
      <c r="AY140" s="241" t="s">
        <v>137</v>
      </c>
    </row>
    <row r="141" s="2" customFormat="1" ht="14.4" customHeight="1">
      <c r="A141" s="40"/>
      <c r="B141" s="41"/>
      <c r="C141" s="267" t="s">
        <v>278</v>
      </c>
      <c r="D141" s="267" t="s">
        <v>243</v>
      </c>
      <c r="E141" s="268" t="s">
        <v>400</v>
      </c>
      <c r="F141" s="269" t="s">
        <v>257</v>
      </c>
      <c r="G141" s="270" t="s">
        <v>246</v>
      </c>
      <c r="H141" s="271">
        <v>80</v>
      </c>
      <c r="I141" s="272"/>
      <c r="J141" s="271">
        <f>ROUND(I141*H141,1)</f>
        <v>0</v>
      </c>
      <c r="K141" s="269" t="s">
        <v>142</v>
      </c>
      <c r="L141" s="273"/>
      <c r="M141" s="274" t="s">
        <v>19</v>
      </c>
      <c r="N141" s="275" t="s">
        <v>45</v>
      </c>
      <c r="O141" s="86"/>
      <c r="P141" s="215">
        <f>O141*H141</f>
        <v>0</v>
      </c>
      <c r="Q141" s="215">
        <v>1</v>
      </c>
      <c r="R141" s="215">
        <f>Q141*H141</f>
        <v>80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171</v>
      </c>
      <c r="AT141" s="217" t="s">
        <v>243</v>
      </c>
      <c r="AU141" s="217" t="s">
        <v>81</v>
      </c>
      <c r="AY141" s="19" t="s">
        <v>137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ROUND(I141*H141,1)</f>
        <v>0</v>
      </c>
      <c r="BL141" s="19" t="s">
        <v>143</v>
      </c>
      <c r="BM141" s="217" t="s">
        <v>918</v>
      </c>
    </row>
    <row r="142" s="12" customFormat="1">
      <c r="A142" s="12"/>
      <c r="B142" s="219"/>
      <c r="C142" s="220"/>
      <c r="D142" s="221" t="s">
        <v>145</v>
      </c>
      <c r="E142" s="222" t="s">
        <v>19</v>
      </c>
      <c r="F142" s="223" t="s">
        <v>919</v>
      </c>
      <c r="G142" s="220"/>
      <c r="H142" s="224">
        <v>80</v>
      </c>
      <c r="I142" s="225"/>
      <c r="J142" s="220"/>
      <c r="K142" s="220"/>
      <c r="L142" s="226"/>
      <c r="M142" s="227"/>
      <c r="N142" s="228"/>
      <c r="O142" s="228"/>
      <c r="P142" s="228"/>
      <c r="Q142" s="228"/>
      <c r="R142" s="228"/>
      <c r="S142" s="228"/>
      <c r="T142" s="229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0" t="s">
        <v>145</v>
      </c>
      <c r="AU142" s="230" t="s">
        <v>81</v>
      </c>
      <c r="AV142" s="12" t="s">
        <v>83</v>
      </c>
      <c r="AW142" s="12" t="s">
        <v>34</v>
      </c>
      <c r="AX142" s="12" t="s">
        <v>81</v>
      </c>
      <c r="AY142" s="230" t="s">
        <v>137</v>
      </c>
    </row>
    <row r="143" s="2" customFormat="1" ht="14.4" customHeight="1">
      <c r="A143" s="40"/>
      <c r="B143" s="41"/>
      <c r="C143" s="207" t="s">
        <v>284</v>
      </c>
      <c r="D143" s="207" t="s">
        <v>138</v>
      </c>
      <c r="E143" s="208" t="s">
        <v>262</v>
      </c>
      <c r="F143" s="209" t="s">
        <v>263</v>
      </c>
      <c r="G143" s="210" t="s">
        <v>141</v>
      </c>
      <c r="H143" s="211">
        <v>4603.0500000000002</v>
      </c>
      <c r="I143" s="212"/>
      <c r="J143" s="211">
        <f>ROUND(I143*H143,1)</f>
        <v>0</v>
      </c>
      <c r="K143" s="209" t="s">
        <v>142</v>
      </c>
      <c r="L143" s="46"/>
      <c r="M143" s="213" t="s">
        <v>19</v>
      </c>
      <c r="N143" s="214" t="s">
        <v>45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143</v>
      </c>
      <c r="AT143" s="217" t="s">
        <v>138</v>
      </c>
      <c r="AU143" s="217" t="s">
        <v>81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ROUND(I143*H143,1)</f>
        <v>0</v>
      </c>
      <c r="BL143" s="19" t="s">
        <v>143</v>
      </c>
      <c r="BM143" s="217" t="s">
        <v>920</v>
      </c>
    </row>
    <row r="144" s="15" customFormat="1">
      <c r="A144" s="15"/>
      <c r="B144" s="257"/>
      <c r="C144" s="258"/>
      <c r="D144" s="221" t="s">
        <v>145</v>
      </c>
      <c r="E144" s="259" t="s">
        <v>19</v>
      </c>
      <c r="F144" s="260" t="s">
        <v>648</v>
      </c>
      <c r="G144" s="258"/>
      <c r="H144" s="259" t="s">
        <v>19</v>
      </c>
      <c r="I144" s="261"/>
      <c r="J144" s="258"/>
      <c r="K144" s="258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145</v>
      </c>
      <c r="AU144" s="266" t="s">
        <v>81</v>
      </c>
      <c r="AV144" s="15" t="s">
        <v>81</v>
      </c>
      <c r="AW144" s="15" t="s">
        <v>34</v>
      </c>
      <c r="AX144" s="15" t="s">
        <v>74</v>
      </c>
      <c r="AY144" s="266" t="s">
        <v>137</v>
      </c>
    </row>
    <row r="145" s="12" customFormat="1">
      <c r="A145" s="12"/>
      <c r="B145" s="219"/>
      <c r="C145" s="220"/>
      <c r="D145" s="221" t="s">
        <v>145</v>
      </c>
      <c r="E145" s="222" t="s">
        <v>19</v>
      </c>
      <c r="F145" s="223" t="s">
        <v>921</v>
      </c>
      <c r="G145" s="220"/>
      <c r="H145" s="224">
        <v>2738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0" t="s">
        <v>145</v>
      </c>
      <c r="AU145" s="230" t="s">
        <v>81</v>
      </c>
      <c r="AV145" s="12" t="s">
        <v>83</v>
      </c>
      <c r="AW145" s="12" t="s">
        <v>34</v>
      </c>
      <c r="AX145" s="12" t="s">
        <v>74</v>
      </c>
      <c r="AY145" s="230" t="s">
        <v>137</v>
      </c>
    </row>
    <row r="146" s="12" customFormat="1">
      <c r="A146" s="12"/>
      <c r="B146" s="219"/>
      <c r="C146" s="220"/>
      <c r="D146" s="221" t="s">
        <v>145</v>
      </c>
      <c r="E146" s="222" t="s">
        <v>19</v>
      </c>
      <c r="F146" s="223" t="s">
        <v>922</v>
      </c>
      <c r="G146" s="220"/>
      <c r="H146" s="224">
        <v>1676.5899999999999</v>
      </c>
      <c r="I146" s="225"/>
      <c r="J146" s="220"/>
      <c r="K146" s="220"/>
      <c r="L146" s="226"/>
      <c r="M146" s="227"/>
      <c r="N146" s="228"/>
      <c r="O146" s="228"/>
      <c r="P146" s="228"/>
      <c r="Q146" s="228"/>
      <c r="R146" s="228"/>
      <c r="S146" s="228"/>
      <c r="T146" s="22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0" t="s">
        <v>145</v>
      </c>
      <c r="AU146" s="230" t="s">
        <v>81</v>
      </c>
      <c r="AV146" s="12" t="s">
        <v>83</v>
      </c>
      <c r="AW146" s="12" t="s">
        <v>34</v>
      </c>
      <c r="AX146" s="12" t="s">
        <v>74</v>
      </c>
      <c r="AY146" s="230" t="s">
        <v>137</v>
      </c>
    </row>
    <row r="147" s="12" customFormat="1">
      <c r="A147" s="12"/>
      <c r="B147" s="219"/>
      <c r="C147" s="220"/>
      <c r="D147" s="221" t="s">
        <v>145</v>
      </c>
      <c r="E147" s="222" t="s">
        <v>19</v>
      </c>
      <c r="F147" s="223" t="s">
        <v>923</v>
      </c>
      <c r="G147" s="220"/>
      <c r="H147" s="224">
        <v>135.09999999999999</v>
      </c>
      <c r="I147" s="225"/>
      <c r="J147" s="220"/>
      <c r="K147" s="220"/>
      <c r="L147" s="226"/>
      <c r="M147" s="227"/>
      <c r="N147" s="228"/>
      <c r="O147" s="228"/>
      <c r="P147" s="228"/>
      <c r="Q147" s="228"/>
      <c r="R147" s="228"/>
      <c r="S147" s="228"/>
      <c r="T147" s="229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0" t="s">
        <v>145</v>
      </c>
      <c r="AU147" s="230" t="s">
        <v>81</v>
      </c>
      <c r="AV147" s="12" t="s">
        <v>83</v>
      </c>
      <c r="AW147" s="12" t="s">
        <v>34</v>
      </c>
      <c r="AX147" s="12" t="s">
        <v>74</v>
      </c>
      <c r="AY147" s="230" t="s">
        <v>137</v>
      </c>
    </row>
    <row r="148" s="12" customFormat="1">
      <c r="A148" s="12"/>
      <c r="B148" s="219"/>
      <c r="C148" s="220"/>
      <c r="D148" s="221" t="s">
        <v>145</v>
      </c>
      <c r="E148" s="222" t="s">
        <v>19</v>
      </c>
      <c r="F148" s="223" t="s">
        <v>924</v>
      </c>
      <c r="G148" s="220"/>
      <c r="H148" s="224">
        <v>53.359999999999999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0" t="s">
        <v>145</v>
      </c>
      <c r="AU148" s="230" t="s">
        <v>81</v>
      </c>
      <c r="AV148" s="12" t="s">
        <v>83</v>
      </c>
      <c r="AW148" s="12" t="s">
        <v>34</v>
      </c>
      <c r="AX148" s="12" t="s">
        <v>74</v>
      </c>
      <c r="AY148" s="230" t="s">
        <v>137</v>
      </c>
    </row>
    <row r="149" s="13" customFormat="1">
      <c r="A149" s="13"/>
      <c r="B149" s="231"/>
      <c r="C149" s="232"/>
      <c r="D149" s="221" t="s">
        <v>145</v>
      </c>
      <c r="E149" s="233" t="s">
        <v>19</v>
      </c>
      <c r="F149" s="234" t="s">
        <v>147</v>
      </c>
      <c r="G149" s="232"/>
      <c r="H149" s="235">
        <v>4603.0500000000002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145</v>
      </c>
      <c r="AU149" s="241" t="s">
        <v>81</v>
      </c>
      <c r="AV149" s="13" t="s">
        <v>143</v>
      </c>
      <c r="AW149" s="13" t="s">
        <v>34</v>
      </c>
      <c r="AX149" s="13" t="s">
        <v>81</v>
      </c>
      <c r="AY149" s="241" t="s">
        <v>137</v>
      </c>
    </row>
    <row r="150" s="2" customFormat="1" ht="37.8" customHeight="1">
      <c r="A150" s="40"/>
      <c r="B150" s="41"/>
      <c r="C150" s="207" t="s">
        <v>289</v>
      </c>
      <c r="D150" s="207" t="s">
        <v>138</v>
      </c>
      <c r="E150" s="208" t="s">
        <v>279</v>
      </c>
      <c r="F150" s="209" t="s">
        <v>280</v>
      </c>
      <c r="G150" s="210" t="s">
        <v>201</v>
      </c>
      <c r="H150" s="211">
        <v>907.78999999999996</v>
      </c>
      <c r="I150" s="212"/>
      <c r="J150" s="211">
        <f>ROUND(I150*H150,1)</f>
        <v>0</v>
      </c>
      <c r="K150" s="209" t="s">
        <v>142</v>
      </c>
      <c r="L150" s="46"/>
      <c r="M150" s="213" t="s">
        <v>19</v>
      </c>
      <c r="N150" s="214" t="s">
        <v>45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143</v>
      </c>
      <c r="AT150" s="217" t="s">
        <v>138</v>
      </c>
      <c r="AU150" s="217" t="s">
        <v>81</v>
      </c>
      <c r="AY150" s="19" t="s">
        <v>137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ROUND(I150*H150,1)</f>
        <v>0</v>
      </c>
      <c r="BL150" s="19" t="s">
        <v>143</v>
      </c>
      <c r="BM150" s="217" t="s">
        <v>925</v>
      </c>
    </row>
    <row r="151" s="12" customFormat="1">
      <c r="A151" s="12"/>
      <c r="B151" s="219"/>
      <c r="C151" s="220"/>
      <c r="D151" s="221" t="s">
        <v>145</v>
      </c>
      <c r="E151" s="222" t="s">
        <v>19</v>
      </c>
      <c r="F151" s="223" t="s">
        <v>926</v>
      </c>
      <c r="G151" s="220"/>
      <c r="H151" s="224">
        <v>145.78999999999999</v>
      </c>
      <c r="I151" s="225"/>
      <c r="J151" s="220"/>
      <c r="K151" s="220"/>
      <c r="L151" s="226"/>
      <c r="M151" s="227"/>
      <c r="N151" s="228"/>
      <c r="O151" s="228"/>
      <c r="P151" s="228"/>
      <c r="Q151" s="228"/>
      <c r="R151" s="228"/>
      <c r="S151" s="228"/>
      <c r="T151" s="229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0" t="s">
        <v>145</v>
      </c>
      <c r="AU151" s="230" t="s">
        <v>81</v>
      </c>
      <c r="AV151" s="12" t="s">
        <v>83</v>
      </c>
      <c r="AW151" s="12" t="s">
        <v>34</v>
      </c>
      <c r="AX151" s="12" t="s">
        <v>74</v>
      </c>
      <c r="AY151" s="230" t="s">
        <v>137</v>
      </c>
    </row>
    <row r="152" s="12" customFormat="1">
      <c r="A152" s="12"/>
      <c r="B152" s="219"/>
      <c r="C152" s="220"/>
      <c r="D152" s="221" t="s">
        <v>145</v>
      </c>
      <c r="E152" s="222" t="s">
        <v>19</v>
      </c>
      <c r="F152" s="223" t="s">
        <v>927</v>
      </c>
      <c r="G152" s="220"/>
      <c r="H152" s="224">
        <v>720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0" t="s">
        <v>145</v>
      </c>
      <c r="AU152" s="230" t="s">
        <v>81</v>
      </c>
      <c r="AV152" s="12" t="s">
        <v>83</v>
      </c>
      <c r="AW152" s="12" t="s">
        <v>34</v>
      </c>
      <c r="AX152" s="12" t="s">
        <v>74</v>
      </c>
      <c r="AY152" s="230" t="s">
        <v>137</v>
      </c>
    </row>
    <row r="153" s="12" customFormat="1">
      <c r="A153" s="12"/>
      <c r="B153" s="219"/>
      <c r="C153" s="220"/>
      <c r="D153" s="221" t="s">
        <v>145</v>
      </c>
      <c r="E153" s="222" t="s">
        <v>19</v>
      </c>
      <c r="F153" s="223" t="s">
        <v>917</v>
      </c>
      <c r="G153" s="220"/>
      <c r="H153" s="224">
        <v>42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0" t="s">
        <v>145</v>
      </c>
      <c r="AU153" s="230" t="s">
        <v>81</v>
      </c>
      <c r="AV153" s="12" t="s">
        <v>83</v>
      </c>
      <c r="AW153" s="12" t="s">
        <v>34</v>
      </c>
      <c r="AX153" s="12" t="s">
        <v>74</v>
      </c>
      <c r="AY153" s="230" t="s">
        <v>137</v>
      </c>
    </row>
    <row r="154" s="13" customFormat="1">
      <c r="A154" s="13"/>
      <c r="B154" s="231"/>
      <c r="C154" s="232"/>
      <c r="D154" s="221" t="s">
        <v>145</v>
      </c>
      <c r="E154" s="233" t="s">
        <v>19</v>
      </c>
      <c r="F154" s="234" t="s">
        <v>147</v>
      </c>
      <c r="G154" s="232"/>
      <c r="H154" s="235">
        <v>907.78999999999996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145</v>
      </c>
      <c r="AU154" s="241" t="s">
        <v>81</v>
      </c>
      <c r="AV154" s="13" t="s">
        <v>143</v>
      </c>
      <c r="AW154" s="13" t="s">
        <v>34</v>
      </c>
      <c r="AX154" s="13" t="s">
        <v>81</v>
      </c>
      <c r="AY154" s="241" t="s">
        <v>137</v>
      </c>
    </row>
    <row r="155" s="2" customFormat="1" ht="24.15" customHeight="1">
      <c r="A155" s="40"/>
      <c r="B155" s="41"/>
      <c r="C155" s="207" t="s">
        <v>295</v>
      </c>
      <c r="D155" s="207" t="s">
        <v>138</v>
      </c>
      <c r="E155" s="208" t="s">
        <v>272</v>
      </c>
      <c r="F155" s="209" t="s">
        <v>273</v>
      </c>
      <c r="G155" s="210" t="s">
        <v>201</v>
      </c>
      <c r="H155" s="211">
        <v>907.78999999999996</v>
      </c>
      <c r="I155" s="212"/>
      <c r="J155" s="211">
        <f>ROUND(I155*H155,1)</f>
        <v>0</v>
      </c>
      <c r="K155" s="209" t="s">
        <v>142</v>
      </c>
      <c r="L155" s="46"/>
      <c r="M155" s="213" t="s">
        <v>19</v>
      </c>
      <c r="N155" s="214" t="s">
        <v>45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143</v>
      </c>
      <c r="AT155" s="217" t="s">
        <v>138</v>
      </c>
      <c r="AU155" s="217" t="s">
        <v>81</v>
      </c>
      <c r="AY155" s="19" t="s">
        <v>137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ROUND(I155*H155,1)</f>
        <v>0</v>
      </c>
      <c r="BL155" s="19" t="s">
        <v>143</v>
      </c>
      <c r="BM155" s="217" t="s">
        <v>928</v>
      </c>
    </row>
    <row r="156" s="12" customFormat="1">
      <c r="A156" s="12"/>
      <c r="B156" s="219"/>
      <c r="C156" s="220"/>
      <c r="D156" s="221" t="s">
        <v>145</v>
      </c>
      <c r="E156" s="222" t="s">
        <v>19</v>
      </c>
      <c r="F156" s="223" t="s">
        <v>926</v>
      </c>
      <c r="G156" s="220"/>
      <c r="H156" s="224">
        <v>145.78999999999999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0" t="s">
        <v>145</v>
      </c>
      <c r="AU156" s="230" t="s">
        <v>81</v>
      </c>
      <c r="AV156" s="12" t="s">
        <v>83</v>
      </c>
      <c r="AW156" s="12" t="s">
        <v>34</v>
      </c>
      <c r="AX156" s="12" t="s">
        <v>74</v>
      </c>
      <c r="AY156" s="230" t="s">
        <v>137</v>
      </c>
    </row>
    <row r="157" s="12" customFormat="1">
      <c r="A157" s="12"/>
      <c r="B157" s="219"/>
      <c r="C157" s="220"/>
      <c r="D157" s="221" t="s">
        <v>145</v>
      </c>
      <c r="E157" s="222" t="s">
        <v>19</v>
      </c>
      <c r="F157" s="223" t="s">
        <v>927</v>
      </c>
      <c r="G157" s="220"/>
      <c r="H157" s="224">
        <v>720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0" t="s">
        <v>145</v>
      </c>
      <c r="AU157" s="230" t="s">
        <v>81</v>
      </c>
      <c r="AV157" s="12" t="s">
        <v>83</v>
      </c>
      <c r="AW157" s="12" t="s">
        <v>34</v>
      </c>
      <c r="AX157" s="12" t="s">
        <v>74</v>
      </c>
      <c r="AY157" s="230" t="s">
        <v>137</v>
      </c>
    </row>
    <row r="158" s="12" customFormat="1">
      <c r="A158" s="12"/>
      <c r="B158" s="219"/>
      <c r="C158" s="220"/>
      <c r="D158" s="221" t="s">
        <v>145</v>
      </c>
      <c r="E158" s="222" t="s">
        <v>19</v>
      </c>
      <c r="F158" s="223" t="s">
        <v>917</v>
      </c>
      <c r="G158" s="220"/>
      <c r="H158" s="224">
        <v>42</v>
      </c>
      <c r="I158" s="225"/>
      <c r="J158" s="220"/>
      <c r="K158" s="220"/>
      <c r="L158" s="226"/>
      <c r="M158" s="227"/>
      <c r="N158" s="228"/>
      <c r="O158" s="228"/>
      <c r="P158" s="228"/>
      <c r="Q158" s="228"/>
      <c r="R158" s="228"/>
      <c r="S158" s="228"/>
      <c r="T158" s="229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0" t="s">
        <v>145</v>
      </c>
      <c r="AU158" s="230" t="s">
        <v>81</v>
      </c>
      <c r="AV158" s="12" t="s">
        <v>83</v>
      </c>
      <c r="AW158" s="12" t="s">
        <v>34</v>
      </c>
      <c r="AX158" s="12" t="s">
        <v>74</v>
      </c>
      <c r="AY158" s="230" t="s">
        <v>137</v>
      </c>
    </row>
    <row r="159" s="13" customFormat="1">
      <c r="A159" s="13"/>
      <c r="B159" s="231"/>
      <c r="C159" s="232"/>
      <c r="D159" s="221" t="s">
        <v>145</v>
      </c>
      <c r="E159" s="233" t="s">
        <v>19</v>
      </c>
      <c r="F159" s="234" t="s">
        <v>147</v>
      </c>
      <c r="G159" s="232"/>
      <c r="H159" s="235">
        <v>907.78999999999996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145</v>
      </c>
      <c r="AU159" s="241" t="s">
        <v>81</v>
      </c>
      <c r="AV159" s="13" t="s">
        <v>143</v>
      </c>
      <c r="AW159" s="13" t="s">
        <v>34</v>
      </c>
      <c r="AX159" s="13" t="s">
        <v>81</v>
      </c>
      <c r="AY159" s="241" t="s">
        <v>137</v>
      </c>
    </row>
    <row r="160" s="2" customFormat="1" ht="37.8" customHeight="1">
      <c r="A160" s="40"/>
      <c r="B160" s="41"/>
      <c r="C160" s="207" t="s">
        <v>301</v>
      </c>
      <c r="D160" s="207" t="s">
        <v>138</v>
      </c>
      <c r="E160" s="208" t="s">
        <v>285</v>
      </c>
      <c r="F160" s="209" t="s">
        <v>286</v>
      </c>
      <c r="G160" s="210" t="s">
        <v>201</v>
      </c>
      <c r="H160" s="211">
        <v>2983.7199999999998</v>
      </c>
      <c r="I160" s="212"/>
      <c r="J160" s="211">
        <f>ROUND(I160*H160,1)</f>
        <v>0</v>
      </c>
      <c r="K160" s="209" t="s">
        <v>142</v>
      </c>
      <c r="L160" s="46"/>
      <c r="M160" s="213" t="s">
        <v>19</v>
      </c>
      <c r="N160" s="214" t="s">
        <v>45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143</v>
      </c>
      <c r="AT160" s="217" t="s">
        <v>138</v>
      </c>
      <c r="AU160" s="217" t="s">
        <v>81</v>
      </c>
      <c r="AY160" s="19" t="s">
        <v>137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81</v>
      </c>
      <c r="BK160" s="218">
        <f>ROUND(I160*H160,1)</f>
        <v>0</v>
      </c>
      <c r="BL160" s="19" t="s">
        <v>143</v>
      </c>
      <c r="BM160" s="217" t="s">
        <v>929</v>
      </c>
    </row>
    <row r="161" s="12" customFormat="1">
      <c r="A161" s="12"/>
      <c r="B161" s="219"/>
      <c r="C161" s="220"/>
      <c r="D161" s="221" t="s">
        <v>145</v>
      </c>
      <c r="E161" s="222" t="s">
        <v>19</v>
      </c>
      <c r="F161" s="223" t="s">
        <v>930</v>
      </c>
      <c r="G161" s="220"/>
      <c r="H161" s="224">
        <v>2983.7199999999998</v>
      </c>
      <c r="I161" s="225"/>
      <c r="J161" s="220"/>
      <c r="K161" s="220"/>
      <c r="L161" s="226"/>
      <c r="M161" s="227"/>
      <c r="N161" s="228"/>
      <c r="O161" s="228"/>
      <c r="P161" s="228"/>
      <c r="Q161" s="228"/>
      <c r="R161" s="228"/>
      <c r="S161" s="228"/>
      <c r="T161" s="229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0" t="s">
        <v>145</v>
      </c>
      <c r="AU161" s="230" t="s">
        <v>81</v>
      </c>
      <c r="AV161" s="12" t="s">
        <v>83</v>
      </c>
      <c r="AW161" s="12" t="s">
        <v>34</v>
      </c>
      <c r="AX161" s="12" t="s">
        <v>81</v>
      </c>
      <c r="AY161" s="230" t="s">
        <v>137</v>
      </c>
    </row>
    <row r="162" s="2" customFormat="1" ht="37.8" customHeight="1">
      <c r="A162" s="40"/>
      <c r="B162" s="41"/>
      <c r="C162" s="207" t="s">
        <v>307</v>
      </c>
      <c r="D162" s="207" t="s">
        <v>138</v>
      </c>
      <c r="E162" s="208" t="s">
        <v>290</v>
      </c>
      <c r="F162" s="209" t="s">
        <v>291</v>
      </c>
      <c r="G162" s="210" t="s">
        <v>201</v>
      </c>
      <c r="H162" s="211">
        <v>23869.759999999998</v>
      </c>
      <c r="I162" s="212"/>
      <c r="J162" s="211">
        <f>ROUND(I162*H162,1)</f>
        <v>0</v>
      </c>
      <c r="K162" s="209" t="s">
        <v>142</v>
      </c>
      <c r="L162" s="46"/>
      <c r="M162" s="213" t="s">
        <v>19</v>
      </c>
      <c r="N162" s="214" t="s">
        <v>45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143</v>
      </c>
      <c r="AT162" s="217" t="s">
        <v>138</v>
      </c>
      <c r="AU162" s="217" t="s">
        <v>81</v>
      </c>
      <c r="AY162" s="19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81</v>
      </c>
      <c r="BK162" s="218">
        <f>ROUND(I162*H162,1)</f>
        <v>0</v>
      </c>
      <c r="BL162" s="19" t="s">
        <v>143</v>
      </c>
      <c r="BM162" s="217" t="s">
        <v>931</v>
      </c>
    </row>
    <row r="163" s="2" customFormat="1">
      <c r="A163" s="40"/>
      <c r="B163" s="41"/>
      <c r="C163" s="42"/>
      <c r="D163" s="221" t="s">
        <v>175</v>
      </c>
      <c r="E163" s="42"/>
      <c r="F163" s="242" t="s">
        <v>293</v>
      </c>
      <c r="G163" s="42"/>
      <c r="H163" s="42"/>
      <c r="I163" s="243"/>
      <c r="J163" s="42"/>
      <c r="K163" s="42"/>
      <c r="L163" s="46"/>
      <c r="M163" s="244"/>
      <c r="N163" s="24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175</v>
      </c>
      <c r="AU163" s="19" t="s">
        <v>81</v>
      </c>
    </row>
    <row r="164" s="12" customFormat="1">
      <c r="A164" s="12"/>
      <c r="B164" s="219"/>
      <c r="C164" s="220"/>
      <c r="D164" s="221" t="s">
        <v>145</v>
      </c>
      <c r="E164" s="222" t="s">
        <v>19</v>
      </c>
      <c r="F164" s="223" t="s">
        <v>932</v>
      </c>
      <c r="G164" s="220"/>
      <c r="H164" s="224">
        <v>23869.759999999998</v>
      </c>
      <c r="I164" s="225"/>
      <c r="J164" s="220"/>
      <c r="K164" s="220"/>
      <c r="L164" s="226"/>
      <c r="M164" s="227"/>
      <c r="N164" s="228"/>
      <c r="O164" s="228"/>
      <c r="P164" s="228"/>
      <c r="Q164" s="228"/>
      <c r="R164" s="228"/>
      <c r="S164" s="228"/>
      <c r="T164" s="229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0" t="s">
        <v>145</v>
      </c>
      <c r="AU164" s="230" t="s">
        <v>81</v>
      </c>
      <c r="AV164" s="12" t="s">
        <v>83</v>
      </c>
      <c r="AW164" s="12" t="s">
        <v>34</v>
      </c>
      <c r="AX164" s="12" t="s">
        <v>81</v>
      </c>
      <c r="AY164" s="230" t="s">
        <v>137</v>
      </c>
    </row>
    <row r="165" s="2" customFormat="1" ht="24.15" customHeight="1">
      <c r="A165" s="40"/>
      <c r="B165" s="41"/>
      <c r="C165" s="207" t="s">
        <v>314</v>
      </c>
      <c r="D165" s="207" t="s">
        <v>138</v>
      </c>
      <c r="E165" s="208" t="s">
        <v>933</v>
      </c>
      <c r="F165" s="209" t="s">
        <v>934</v>
      </c>
      <c r="G165" s="210" t="s">
        <v>141</v>
      </c>
      <c r="H165" s="211">
        <v>1861</v>
      </c>
      <c r="I165" s="212"/>
      <c r="J165" s="211">
        <f>ROUND(I165*H165,1)</f>
        <v>0</v>
      </c>
      <c r="K165" s="209" t="s">
        <v>142</v>
      </c>
      <c r="L165" s="46"/>
      <c r="M165" s="213" t="s">
        <v>19</v>
      </c>
      <c r="N165" s="214" t="s">
        <v>45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143</v>
      </c>
      <c r="AT165" s="217" t="s">
        <v>138</v>
      </c>
      <c r="AU165" s="217" t="s">
        <v>81</v>
      </c>
      <c r="AY165" s="19" t="s">
        <v>137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ROUND(I165*H165,1)</f>
        <v>0</v>
      </c>
      <c r="BL165" s="19" t="s">
        <v>143</v>
      </c>
      <c r="BM165" s="217" t="s">
        <v>935</v>
      </c>
    </row>
    <row r="166" s="12" customFormat="1">
      <c r="A166" s="12"/>
      <c r="B166" s="219"/>
      <c r="C166" s="220"/>
      <c r="D166" s="221" t="s">
        <v>145</v>
      </c>
      <c r="E166" s="222" t="s">
        <v>19</v>
      </c>
      <c r="F166" s="223" t="s">
        <v>936</v>
      </c>
      <c r="G166" s="220"/>
      <c r="H166" s="224">
        <v>1861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0" t="s">
        <v>145</v>
      </c>
      <c r="AU166" s="230" t="s">
        <v>81</v>
      </c>
      <c r="AV166" s="12" t="s">
        <v>83</v>
      </c>
      <c r="AW166" s="12" t="s">
        <v>34</v>
      </c>
      <c r="AX166" s="12" t="s">
        <v>81</v>
      </c>
      <c r="AY166" s="230" t="s">
        <v>137</v>
      </c>
    </row>
    <row r="167" s="2" customFormat="1" ht="14.4" customHeight="1">
      <c r="A167" s="40"/>
      <c r="B167" s="41"/>
      <c r="C167" s="267" t="s">
        <v>319</v>
      </c>
      <c r="D167" s="267" t="s">
        <v>243</v>
      </c>
      <c r="E167" s="268" t="s">
        <v>937</v>
      </c>
      <c r="F167" s="269" t="s">
        <v>938</v>
      </c>
      <c r="G167" s="270" t="s">
        <v>774</v>
      </c>
      <c r="H167" s="271">
        <v>55.829999999999998</v>
      </c>
      <c r="I167" s="272"/>
      <c r="J167" s="271">
        <f>ROUND(I167*H167,1)</f>
        <v>0</v>
      </c>
      <c r="K167" s="269" t="s">
        <v>142</v>
      </c>
      <c r="L167" s="273"/>
      <c r="M167" s="274" t="s">
        <v>19</v>
      </c>
      <c r="N167" s="275" t="s">
        <v>45</v>
      </c>
      <c r="O167" s="86"/>
      <c r="P167" s="215">
        <f>O167*H167</f>
        <v>0</v>
      </c>
      <c r="Q167" s="215">
        <v>0.001</v>
      </c>
      <c r="R167" s="215">
        <f>Q167*H167</f>
        <v>0.055829999999999998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171</v>
      </c>
      <c r="AT167" s="217" t="s">
        <v>243</v>
      </c>
      <c r="AU167" s="217" t="s">
        <v>81</v>
      </c>
      <c r="AY167" s="19" t="s">
        <v>137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81</v>
      </c>
      <c r="BK167" s="218">
        <f>ROUND(I167*H167,1)</f>
        <v>0</v>
      </c>
      <c r="BL167" s="19" t="s">
        <v>143</v>
      </c>
      <c r="BM167" s="217" t="s">
        <v>939</v>
      </c>
    </row>
    <row r="168" s="12" customFormat="1">
      <c r="A168" s="12"/>
      <c r="B168" s="219"/>
      <c r="C168" s="220"/>
      <c r="D168" s="221" t="s">
        <v>145</v>
      </c>
      <c r="E168" s="222" t="s">
        <v>19</v>
      </c>
      <c r="F168" s="223" t="s">
        <v>940</v>
      </c>
      <c r="G168" s="220"/>
      <c r="H168" s="224">
        <v>55.829999999999998</v>
      </c>
      <c r="I168" s="225"/>
      <c r="J168" s="220"/>
      <c r="K168" s="220"/>
      <c r="L168" s="226"/>
      <c r="M168" s="227"/>
      <c r="N168" s="228"/>
      <c r="O168" s="228"/>
      <c r="P168" s="228"/>
      <c r="Q168" s="228"/>
      <c r="R168" s="228"/>
      <c r="S168" s="228"/>
      <c r="T168" s="229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0" t="s">
        <v>145</v>
      </c>
      <c r="AU168" s="230" t="s">
        <v>81</v>
      </c>
      <c r="AV168" s="12" t="s">
        <v>83</v>
      </c>
      <c r="AW168" s="12" t="s">
        <v>34</v>
      </c>
      <c r="AX168" s="12" t="s">
        <v>81</v>
      </c>
      <c r="AY168" s="230" t="s">
        <v>137</v>
      </c>
    </row>
    <row r="169" s="2" customFormat="1" ht="24.15" customHeight="1">
      <c r="A169" s="40"/>
      <c r="B169" s="41"/>
      <c r="C169" s="207" t="s">
        <v>326</v>
      </c>
      <c r="D169" s="207" t="s">
        <v>138</v>
      </c>
      <c r="E169" s="208" t="s">
        <v>296</v>
      </c>
      <c r="F169" s="209" t="s">
        <v>297</v>
      </c>
      <c r="G169" s="210" t="s">
        <v>246</v>
      </c>
      <c r="H169" s="211">
        <v>5967.4399999999996</v>
      </c>
      <c r="I169" s="212"/>
      <c r="J169" s="211">
        <f>ROUND(I169*H169,1)</f>
        <v>0</v>
      </c>
      <c r="K169" s="209" t="s">
        <v>142</v>
      </c>
      <c r="L169" s="46"/>
      <c r="M169" s="213" t="s">
        <v>19</v>
      </c>
      <c r="N169" s="214" t="s">
        <v>45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143</v>
      </c>
      <c r="AT169" s="217" t="s">
        <v>138</v>
      </c>
      <c r="AU169" s="217" t="s">
        <v>81</v>
      </c>
      <c r="AY169" s="19" t="s">
        <v>137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ROUND(I169*H169,1)</f>
        <v>0</v>
      </c>
      <c r="BL169" s="19" t="s">
        <v>143</v>
      </c>
      <c r="BM169" s="217" t="s">
        <v>941</v>
      </c>
    </row>
    <row r="170" s="12" customFormat="1">
      <c r="A170" s="12"/>
      <c r="B170" s="219"/>
      <c r="C170" s="220"/>
      <c r="D170" s="221" t="s">
        <v>145</v>
      </c>
      <c r="E170" s="222" t="s">
        <v>19</v>
      </c>
      <c r="F170" s="223" t="s">
        <v>942</v>
      </c>
      <c r="G170" s="220"/>
      <c r="H170" s="224">
        <v>5967.4399999999996</v>
      </c>
      <c r="I170" s="225"/>
      <c r="J170" s="220"/>
      <c r="K170" s="220"/>
      <c r="L170" s="226"/>
      <c r="M170" s="227"/>
      <c r="N170" s="228"/>
      <c r="O170" s="228"/>
      <c r="P170" s="228"/>
      <c r="Q170" s="228"/>
      <c r="R170" s="228"/>
      <c r="S170" s="228"/>
      <c r="T170" s="229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0" t="s">
        <v>145</v>
      </c>
      <c r="AU170" s="230" t="s">
        <v>81</v>
      </c>
      <c r="AV170" s="12" t="s">
        <v>83</v>
      </c>
      <c r="AW170" s="12" t="s">
        <v>34</v>
      </c>
      <c r="AX170" s="12" t="s">
        <v>81</v>
      </c>
      <c r="AY170" s="230" t="s">
        <v>137</v>
      </c>
    </row>
    <row r="171" s="11" customFormat="1" ht="25.92" customHeight="1">
      <c r="A171" s="11"/>
      <c r="B171" s="193"/>
      <c r="C171" s="194"/>
      <c r="D171" s="195" t="s">
        <v>73</v>
      </c>
      <c r="E171" s="196" t="s">
        <v>83</v>
      </c>
      <c r="F171" s="196" t="s">
        <v>300</v>
      </c>
      <c r="G171" s="194"/>
      <c r="H171" s="194"/>
      <c r="I171" s="197"/>
      <c r="J171" s="198">
        <f>BK171</f>
        <v>0</v>
      </c>
      <c r="K171" s="194"/>
      <c r="L171" s="199"/>
      <c r="M171" s="200"/>
      <c r="N171" s="201"/>
      <c r="O171" s="201"/>
      <c r="P171" s="202">
        <f>SUM(P172:P191)</f>
        <v>0</v>
      </c>
      <c r="Q171" s="201"/>
      <c r="R171" s="202">
        <f>SUM(R172:R191)</f>
        <v>459.62697529999997</v>
      </c>
      <c r="S171" s="201"/>
      <c r="T171" s="203">
        <f>SUM(T172:T191)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04" t="s">
        <v>81</v>
      </c>
      <c r="AT171" s="205" t="s">
        <v>73</v>
      </c>
      <c r="AU171" s="205" t="s">
        <v>74</v>
      </c>
      <c r="AY171" s="204" t="s">
        <v>137</v>
      </c>
      <c r="BK171" s="206">
        <f>SUM(BK172:BK191)</f>
        <v>0</v>
      </c>
    </row>
    <row r="172" s="2" customFormat="1" ht="24.15" customHeight="1">
      <c r="A172" s="40"/>
      <c r="B172" s="41"/>
      <c r="C172" s="207" t="s">
        <v>331</v>
      </c>
      <c r="D172" s="207" t="s">
        <v>138</v>
      </c>
      <c r="E172" s="208" t="s">
        <v>315</v>
      </c>
      <c r="F172" s="209" t="s">
        <v>316</v>
      </c>
      <c r="G172" s="210" t="s">
        <v>201</v>
      </c>
      <c r="H172" s="211">
        <v>204.59999999999999</v>
      </c>
      <c r="I172" s="212"/>
      <c r="J172" s="211">
        <f>ROUND(I172*H172,1)</f>
        <v>0</v>
      </c>
      <c r="K172" s="209" t="s">
        <v>142</v>
      </c>
      <c r="L172" s="46"/>
      <c r="M172" s="213" t="s">
        <v>19</v>
      </c>
      <c r="N172" s="214" t="s">
        <v>45</v>
      </c>
      <c r="O172" s="86"/>
      <c r="P172" s="215">
        <f>O172*H172</f>
        <v>0</v>
      </c>
      <c r="Q172" s="215">
        <v>1.9205000000000001</v>
      </c>
      <c r="R172" s="215">
        <f>Q172*H172</f>
        <v>392.93430000000001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143</v>
      </c>
      <c r="AT172" s="217" t="s">
        <v>138</v>
      </c>
      <c r="AU172" s="217" t="s">
        <v>81</v>
      </c>
      <c r="AY172" s="19" t="s">
        <v>137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ROUND(I172*H172,1)</f>
        <v>0</v>
      </c>
      <c r="BL172" s="19" t="s">
        <v>143</v>
      </c>
      <c r="BM172" s="217" t="s">
        <v>943</v>
      </c>
    </row>
    <row r="173" s="2" customFormat="1">
      <c r="A173" s="40"/>
      <c r="B173" s="41"/>
      <c r="C173" s="42"/>
      <c r="D173" s="221" t="s">
        <v>175</v>
      </c>
      <c r="E173" s="42"/>
      <c r="F173" s="242" t="s">
        <v>318</v>
      </c>
      <c r="G173" s="42"/>
      <c r="H173" s="42"/>
      <c r="I173" s="243"/>
      <c r="J173" s="42"/>
      <c r="K173" s="42"/>
      <c r="L173" s="46"/>
      <c r="M173" s="244"/>
      <c r="N173" s="24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175</v>
      </c>
      <c r="AU173" s="19" t="s">
        <v>81</v>
      </c>
    </row>
    <row r="174" s="12" customFormat="1">
      <c r="A174" s="12"/>
      <c r="B174" s="219"/>
      <c r="C174" s="220"/>
      <c r="D174" s="221" t="s">
        <v>145</v>
      </c>
      <c r="E174" s="222" t="s">
        <v>19</v>
      </c>
      <c r="F174" s="223" t="s">
        <v>944</v>
      </c>
      <c r="G174" s="220"/>
      <c r="H174" s="224">
        <v>188.09999999999999</v>
      </c>
      <c r="I174" s="225"/>
      <c r="J174" s="220"/>
      <c r="K174" s="220"/>
      <c r="L174" s="226"/>
      <c r="M174" s="227"/>
      <c r="N174" s="228"/>
      <c r="O174" s="228"/>
      <c r="P174" s="228"/>
      <c r="Q174" s="228"/>
      <c r="R174" s="228"/>
      <c r="S174" s="228"/>
      <c r="T174" s="229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0" t="s">
        <v>145</v>
      </c>
      <c r="AU174" s="230" t="s">
        <v>81</v>
      </c>
      <c r="AV174" s="12" t="s">
        <v>83</v>
      </c>
      <c r="AW174" s="12" t="s">
        <v>34</v>
      </c>
      <c r="AX174" s="12" t="s">
        <v>74</v>
      </c>
      <c r="AY174" s="230" t="s">
        <v>137</v>
      </c>
    </row>
    <row r="175" s="12" customFormat="1">
      <c r="A175" s="12"/>
      <c r="B175" s="219"/>
      <c r="C175" s="220"/>
      <c r="D175" s="221" t="s">
        <v>145</v>
      </c>
      <c r="E175" s="222" t="s">
        <v>19</v>
      </c>
      <c r="F175" s="223" t="s">
        <v>945</v>
      </c>
      <c r="G175" s="220"/>
      <c r="H175" s="224">
        <v>16.5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0" t="s">
        <v>145</v>
      </c>
      <c r="AU175" s="230" t="s">
        <v>81</v>
      </c>
      <c r="AV175" s="12" t="s">
        <v>83</v>
      </c>
      <c r="AW175" s="12" t="s">
        <v>34</v>
      </c>
      <c r="AX175" s="12" t="s">
        <v>74</v>
      </c>
      <c r="AY175" s="230" t="s">
        <v>137</v>
      </c>
    </row>
    <row r="176" s="13" customFormat="1">
      <c r="A176" s="13"/>
      <c r="B176" s="231"/>
      <c r="C176" s="232"/>
      <c r="D176" s="221" t="s">
        <v>145</v>
      </c>
      <c r="E176" s="233" t="s">
        <v>19</v>
      </c>
      <c r="F176" s="234" t="s">
        <v>147</v>
      </c>
      <c r="G176" s="232"/>
      <c r="H176" s="235">
        <v>204.59999999999999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145</v>
      </c>
      <c r="AU176" s="241" t="s">
        <v>81</v>
      </c>
      <c r="AV176" s="13" t="s">
        <v>143</v>
      </c>
      <c r="AW176" s="13" t="s">
        <v>34</v>
      </c>
      <c r="AX176" s="13" t="s">
        <v>81</v>
      </c>
      <c r="AY176" s="241" t="s">
        <v>137</v>
      </c>
    </row>
    <row r="177" s="2" customFormat="1" ht="24.15" customHeight="1">
      <c r="A177" s="40"/>
      <c r="B177" s="41"/>
      <c r="C177" s="207" t="s">
        <v>336</v>
      </c>
      <c r="D177" s="207" t="s">
        <v>138</v>
      </c>
      <c r="E177" s="208" t="s">
        <v>320</v>
      </c>
      <c r="F177" s="209" t="s">
        <v>321</v>
      </c>
      <c r="G177" s="210" t="s">
        <v>141</v>
      </c>
      <c r="H177" s="211">
        <v>1772.99</v>
      </c>
      <c r="I177" s="212"/>
      <c r="J177" s="211">
        <f>ROUND(I177*H177,1)</f>
        <v>0</v>
      </c>
      <c r="K177" s="209" t="s">
        <v>142</v>
      </c>
      <c r="L177" s="46"/>
      <c r="M177" s="213" t="s">
        <v>19</v>
      </c>
      <c r="N177" s="214" t="s">
        <v>45</v>
      </c>
      <c r="O177" s="86"/>
      <c r="P177" s="215">
        <f>O177*H177</f>
        <v>0</v>
      </c>
      <c r="Q177" s="215">
        <v>0.00017000000000000001</v>
      </c>
      <c r="R177" s="215">
        <f>Q177*H177</f>
        <v>0.30140830000000002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143</v>
      </c>
      <c r="AT177" s="217" t="s">
        <v>138</v>
      </c>
      <c r="AU177" s="217" t="s">
        <v>81</v>
      </c>
      <c r="AY177" s="19" t="s">
        <v>137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ROUND(I177*H177,1)</f>
        <v>0</v>
      </c>
      <c r="BL177" s="19" t="s">
        <v>143</v>
      </c>
      <c r="BM177" s="217" t="s">
        <v>946</v>
      </c>
    </row>
    <row r="178" s="12" customFormat="1">
      <c r="A178" s="12"/>
      <c r="B178" s="219"/>
      <c r="C178" s="220"/>
      <c r="D178" s="221" t="s">
        <v>145</v>
      </c>
      <c r="E178" s="222" t="s">
        <v>19</v>
      </c>
      <c r="F178" s="223" t="s">
        <v>947</v>
      </c>
      <c r="G178" s="220"/>
      <c r="H178" s="224">
        <v>1504.8</v>
      </c>
      <c r="I178" s="225"/>
      <c r="J178" s="220"/>
      <c r="K178" s="220"/>
      <c r="L178" s="226"/>
      <c r="M178" s="227"/>
      <c r="N178" s="228"/>
      <c r="O178" s="228"/>
      <c r="P178" s="228"/>
      <c r="Q178" s="228"/>
      <c r="R178" s="228"/>
      <c r="S178" s="228"/>
      <c r="T178" s="22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0" t="s">
        <v>145</v>
      </c>
      <c r="AU178" s="230" t="s">
        <v>81</v>
      </c>
      <c r="AV178" s="12" t="s">
        <v>83</v>
      </c>
      <c r="AW178" s="12" t="s">
        <v>34</v>
      </c>
      <c r="AX178" s="12" t="s">
        <v>74</v>
      </c>
      <c r="AY178" s="230" t="s">
        <v>137</v>
      </c>
    </row>
    <row r="179" s="12" customFormat="1">
      <c r="A179" s="12"/>
      <c r="B179" s="219"/>
      <c r="C179" s="220"/>
      <c r="D179" s="221" t="s">
        <v>145</v>
      </c>
      <c r="E179" s="222" t="s">
        <v>19</v>
      </c>
      <c r="F179" s="223" t="s">
        <v>948</v>
      </c>
      <c r="G179" s="220"/>
      <c r="H179" s="224">
        <v>132</v>
      </c>
      <c r="I179" s="225"/>
      <c r="J179" s="220"/>
      <c r="K179" s="220"/>
      <c r="L179" s="226"/>
      <c r="M179" s="227"/>
      <c r="N179" s="228"/>
      <c r="O179" s="228"/>
      <c r="P179" s="228"/>
      <c r="Q179" s="228"/>
      <c r="R179" s="228"/>
      <c r="S179" s="228"/>
      <c r="T179" s="229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0" t="s">
        <v>145</v>
      </c>
      <c r="AU179" s="230" t="s">
        <v>81</v>
      </c>
      <c r="AV179" s="12" t="s">
        <v>83</v>
      </c>
      <c r="AW179" s="12" t="s">
        <v>34</v>
      </c>
      <c r="AX179" s="12" t="s">
        <v>74</v>
      </c>
      <c r="AY179" s="230" t="s">
        <v>137</v>
      </c>
    </row>
    <row r="180" s="12" customFormat="1">
      <c r="A180" s="12"/>
      <c r="B180" s="219"/>
      <c r="C180" s="220"/>
      <c r="D180" s="221" t="s">
        <v>145</v>
      </c>
      <c r="E180" s="222" t="s">
        <v>19</v>
      </c>
      <c r="F180" s="223" t="s">
        <v>949</v>
      </c>
      <c r="G180" s="220"/>
      <c r="H180" s="224">
        <v>136.19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0" t="s">
        <v>145</v>
      </c>
      <c r="AU180" s="230" t="s">
        <v>81</v>
      </c>
      <c r="AV180" s="12" t="s">
        <v>83</v>
      </c>
      <c r="AW180" s="12" t="s">
        <v>34</v>
      </c>
      <c r="AX180" s="12" t="s">
        <v>74</v>
      </c>
      <c r="AY180" s="230" t="s">
        <v>137</v>
      </c>
    </row>
    <row r="181" s="13" customFormat="1">
      <c r="A181" s="13"/>
      <c r="B181" s="231"/>
      <c r="C181" s="232"/>
      <c r="D181" s="221" t="s">
        <v>145</v>
      </c>
      <c r="E181" s="233" t="s">
        <v>19</v>
      </c>
      <c r="F181" s="234" t="s">
        <v>147</v>
      </c>
      <c r="G181" s="232"/>
      <c r="H181" s="235">
        <v>1772.99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145</v>
      </c>
      <c r="AU181" s="241" t="s">
        <v>81</v>
      </c>
      <c r="AV181" s="13" t="s">
        <v>143</v>
      </c>
      <c r="AW181" s="13" t="s">
        <v>34</v>
      </c>
      <c r="AX181" s="13" t="s">
        <v>81</v>
      </c>
      <c r="AY181" s="241" t="s">
        <v>137</v>
      </c>
    </row>
    <row r="182" s="2" customFormat="1" ht="24.15" customHeight="1">
      <c r="A182" s="40"/>
      <c r="B182" s="41"/>
      <c r="C182" s="267" t="s">
        <v>341</v>
      </c>
      <c r="D182" s="267" t="s">
        <v>243</v>
      </c>
      <c r="E182" s="268" t="s">
        <v>327</v>
      </c>
      <c r="F182" s="269" t="s">
        <v>328</v>
      </c>
      <c r="G182" s="270" t="s">
        <v>141</v>
      </c>
      <c r="H182" s="271">
        <v>1950.29</v>
      </c>
      <c r="I182" s="272"/>
      <c r="J182" s="271">
        <f>ROUND(I182*H182,1)</f>
        <v>0</v>
      </c>
      <c r="K182" s="269" t="s">
        <v>19</v>
      </c>
      <c r="L182" s="273"/>
      <c r="M182" s="274" t="s">
        <v>19</v>
      </c>
      <c r="N182" s="275" t="s">
        <v>45</v>
      </c>
      <c r="O182" s="86"/>
      <c r="P182" s="215">
        <f>O182*H182</f>
        <v>0</v>
      </c>
      <c r="Q182" s="215">
        <v>0.00029999999999999997</v>
      </c>
      <c r="R182" s="215">
        <f>Q182*H182</f>
        <v>0.58508699999999991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171</v>
      </c>
      <c r="AT182" s="217" t="s">
        <v>243</v>
      </c>
      <c r="AU182" s="217" t="s">
        <v>81</v>
      </c>
      <c r="AY182" s="19" t="s">
        <v>137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ROUND(I182*H182,1)</f>
        <v>0</v>
      </c>
      <c r="BL182" s="19" t="s">
        <v>143</v>
      </c>
      <c r="BM182" s="217" t="s">
        <v>950</v>
      </c>
    </row>
    <row r="183" s="12" customFormat="1">
      <c r="A183" s="12"/>
      <c r="B183" s="219"/>
      <c r="C183" s="220"/>
      <c r="D183" s="221" t="s">
        <v>145</v>
      </c>
      <c r="E183" s="222" t="s">
        <v>19</v>
      </c>
      <c r="F183" s="223" t="s">
        <v>951</v>
      </c>
      <c r="G183" s="220"/>
      <c r="H183" s="224">
        <v>1950.29</v>
      </c>
      <c r="I183" s="225"/>
      <c r="J183" s="220"/>
      <c r="K183" s="220"/>
      <c r="L183" s="226"/>
      <c r="M183" s="227"/>
      <c r="N183" s="228"/>
      <c r="O183" s="228"/>
      <c r="P183" s="228"/>
      <c r="Q183" s="228"/>
      <c r="R183" s="228"/>
      <c r="S183" s="228"/>
      <c r="T183" s="229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0" t="s">
        <v>145</v>
      </c>
      <c r="AU183" s="230" t="s">
        <v>81</v>
      </c>
      <c r="AV183" s="12" t="s">
        <v>83</v>
      </c>
      <c r="AW183" s="12" t="s">
        <v>34</v>
      </c>
      <c r="AX183" s="12" t="s">
        <v>81</v>
      </c>
      <c r="AY183" s="230" t="s">
        <v>137</v>
      </c>
    </row>
    <row r="184" s="2" customFormat="1" ht="14.4" customHeight="1">
      <c r="A184" s="40"/>
      <c r="B184" s="41"/>
      <c r="C184" s="207" t="s">
        <v>351</v>
      </c>
      <c r="D184" s="207" t="s">
        <v>138</v>
      </c>
      <c r="E184" s="208" t="s">
        <v>302</v>
      </c>
      <c r="F184" s="209" t="s">
        <v>303</v>
      </c>
      <c r="G184" s="210" t="s">
        <v>201</v>
      </c>
      <c r="H184" s="211">
        <v>34.100000000000001</v>
      </c>
      <c r="I184" s="212"/>
      <c r="J184" s="211">
        <f>ROUND(I184*H184,1)</f>
        <v>0</v>
      </c>
      <c r="K184" s="209" t="s">
        <v>142</v>
      </c>
      <c r="L184" s="46"/>
      <c r="M184" s="213" t="s">
        <v>19</v>
      </c>
      <c r="N184" s="214" t="s">
        <v>45</v>
      </c>
      <c r="O184" s="86"/>
      <c r="P184" s="215">
        <f>O184*H184</f>
        <v>0</v>
      </c>
      <c r="Q184" s="215">
        <v>1.9199999999999999</v>
      </c>
      <c r="R184" s="215">
        <f>Q184*H184</f>
        <v>65.471999999999994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143</v>
      </c>
      <c r="AT184" s="217" t="s">
        <v>138</v>
      </c>
      <c r="AU184" s="217" t="s">
        <v>81</v>
      </c>
      <c r="AY184" s="19" t="s">
        <v>137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ROUND(I184*H184,1)</f>
        <v>0</v>
      </c>
      <c r="BL184" s="19" t="s">
        <v>143</v>
      </c>
      <c r="BM184" s="217" t="s">
        <v>952</v>
      </c>
    </row>
    <row r="185" s="12" customFormat="1">
      <c r="A185" s="12"/>
      <c r="B185" s="219"/>
      <c r="C185" s="220"/>
      <c r="D185" s="221" t="s">
        <v>145</v>
      </c>
      <c r="E185" s="222" t="s">
        <v>19</v>
      </c>
      <c r="F185" s="223" t="s">
        <v>953</v>
      </c>
      <c r="G185" s="220"/>
      <c r="H185" s="224">
        <v>31.350000000000001</v>
      </c>
      <c r="I185" s="225"/>
      <c r="J185" s="220"/>
      <c r="K185" s="220"/>
      <c r="L185" s="226"/>
      <c r="M185" s="227"/>
      <c r="N185" s="228"/>
      <c r="O185" s="228"/>
      <c r="P185" s="228"/>
      <c r="Q185" s="228"/>
      <c r="R185" s="228"/>
      <c r="S185" s="228"/>
      <c r="T185" s="229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0" t="s">
        <v>145</v>
      </c>
      <c r="AU185" s="230" t="s">
        <v>81</v>
      </c>
      <c r="AV185" s="12" t="s">
        <v>83</v>
      </c>
      <c r="AW185" s="12" t="s">
        <v>34</v>
      </c>
      <c r="AX185" s="12" t="s">
        <v>74</v>
      </c>
      <c r="AY185" s="230" t="s">
        <v>137</v>
      </c>
    </row>
    <row r="186" s="12" customFormat="1">
      <c r="A186" s="12"/>
      <c r="B186" s="219"/>
      <c r="C186" s="220"/>
      <c r="D186" s="221" t="s">
        <v>145</v>
      </c>
      <c r="E186" s="222" t="s">
        <v>19</v>
      </c>
      <c r="F186" s="223" t="s">
        <v>954</v>
      </c>
      <c r="G186" s="220"/>
      <c r="H186" s="224">
        <v>2.75</v>
      </c>
      <c r="I186" s="225"/>
      <c r="J186" s="220"/>
      <c r="K186" s="220"/>
      <c r="L186" s="226"/>
      <c r="M186" s="227"/>
      <c r="N186" s="228"/>
      <c r="O186" s="228"/>
      <c r="P186" s="228"/>
      <c r="Q186" s="228"/>
      <c r="R186" s="228"/>
      <c r="S186" s="228"/>
      <c r="T186" s="22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0" t="s">
        <v>145</v>
      </c>
      <c r="AU186" s="230" t="s">
        <v>81</v>
      </c>
      <c r="AV186" s="12" t="s">
        <v>83</v>
      </c>
      <c r="AW186" s="12" t="s">
        <v>34</v>
      </c>
      <c r="AX186" s="12" t="s">
        <v>74</v>
      </c>
      <c r="AY186" s="230" t="s">
        <v>137</v>
      </c>
    </row>
    <row r="187" s="13" customFormat="1">
      <c r="A187" s="13"/>
      <c r="B187" s="231"/>
      <c r="C187" s="232"/>
      <c r="D187" s="221" t="s">
        <v>145</v>
      </c>
      <c r="E187" s="233" t="s">
        <v>19</v>
      </c>
      <c r="F187" s="234" t="s">
        <v>147</v>
      </c>
      <c r="G187" s="232"/>
      <c r="H187" s="235">
        <v>34.100000000000001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145</v>
      </c>
      <c r="AU187" s="241" t="s">
        <v>81</v>
      </c>
      <c r="AV187" s="13" t="s">
        <v>143</v>
      </c>
      <c r="AW187" s="13" t="s">
        <v>34</v>
      </c>
      <c r="AX187" s="13" t="s">
        <v>81</v>
      </c>
      <c r="AY187" s="241" t="s">
        <v>137</v>
      </c>
    </row>
    <row r="188" s="2" customFormat="1" ht="14.4" customHeight="1">
      <c r="A188" s="40"/>
      <c r="B188" s="41"/>
      <c r="C188" s="207" t="s">
        <v>356</v>
      </c>
      <c r="D188" s="207" t="s">
        <v>138</v>
      </c>
      <c r="E188" s="208" t="s">
        <v>308</v>
      </c>
      <c r="F188" s="209" t="s">
        <v>309</v>
      </c>
      <c r="G188" s="210" t="s">
        <v>310</v>
      </c>
      <c r="H188" s="211">
        <v>682</v>
      </c>
      <c r="I188" s="212"/>
      <c r="J188" s="211">
        <f>ROUND(I188*H188,1)</f>
        <v>0</v>
      </c>
      <c r="K188" s="209" t="s">
        <v>142</v>
      </c>
      <c r="L188" s="46"/>
      <c r="M188" s="213" t="s">
        <v>19</v>
      </c>
      <c r="N188" s="214" t="s">
        <v>45</v>
      </c>
      <c r="O188" s="86"/>
      <c r="P188" s="215">
        <f>O188*H188</f>
        <v>0</v>
      </c>
      <c r="Q188" s="215">
        <v>0.00048999999999999998</v>
      </c>
      <c r="R188" s="215">
        <f>Q188*H188</f>
        <v>0.33417999999999998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143</v>
      </c>
      <c r="AT188" s="217" t="s">
        <v>138</v>
      </c>
      <c r="AU188" s="217" t="s">
        <v>81</v>
      </c>
      <c r="AY188" s="19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ROUND(I188*H188,1)</f>
        <v>0</v>
      </c>
      <c r="BL188" s="19" t="s">
        <v>143</v>
      </c>
      <c r="BM188" s="217" t="s">
        <v>955</v>
      </c>
    </row>
    <row r="189" s="12" customFormat="1">
      <c r="A189" s="12"/>
      <c r="B189" s="219"/>
      <c r="C189" s="220"/>
      <c r="D189" s="221" t="s">
        <v>145</v>
      </c>
      <c r="E189" s="222" t="s">
        <v>19</v>
      </c>
      <c r="F189" s="223" t="s">
        <v>956</v>
      </c>
      <c r="G189" s="220"/>
      <c r="H189" s="224">
        <v>627</v>
      </c>
      <c r="I189" s="225"/>
      <c r="J189" s="220"/>
      <c r="K189" s="220"/>
      <c r="L189" s="226"/>
      <c r="M189" s="227"/>
      <c r="N189" s="228"/>
      <c r="O189" s="228"/>
      <c r="P189" s="228"/>
      <c r="Q189" s="228"/>
      <c r="R189" s="228"/>
      <c r="S189" s="228"/>
      <c r="T189" s="229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0" t="s">
        <v>145</v>
      </c>
      <c r="AU189" s="230" t="s">
        <v>81</v>
      </c>
      <c r="AV189" s="12" t="s">
        <v>83</v>
      </c>
      <c r="AW189" s="12" t="s">
        <v>34</v>
      </c>
      <c r="AX189" s="12" t="s">
        <v>74</v>
      </c>
      <c r="AY189" s="230" t="s">
        <v>137</v>
      </c>
    </row>
    <row r="190" s="12" customFormat="1">
      <c r="A190" s="12"/>
      <c r="B190" s="219"/>
      <c r="C190" s="220"/>
      <c r="D190" s="221" t="s">
        <v>145</v>
      </c>
      <c r="E190" s="222" t="s">
        <v>19</v>
      </c>
      <c r="F190" s="223" t="s">
        <v>957</v>
      </c>
      <c r="G190" s="220"/>
      <c r="H190" s="224">
        <v>55</v>
      </c>
      <c r="I190" s="225"/>
      <c r="J190" s="220"/>
      <c r="K190" s="220"/>
      <c r="L190" s="226"/>
      <c r="M190" s="227"/>
      <c r="N190" s="228"/>
      <c r="O190" s="228"/>
      <c r="P190" s="228"/>
      <c r="Q190" s="228"/>
      <c r="R190" s="228"/>
      <c r="S190" s="228"/>
      <c r="T190" s="229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0" t="s">
        <v>145</v>
      </c>
      <c r="AU190" s="230" t="s">
        <v>81</v>
      </c>
      <c r="AV190" s="12" t="s">
        <v>83</v>
      </c>
      <c r="AW190" s="12" t="s">
        <v>34</v>
      </c>
      <c r="AX190" s="12" t="s">
        <v>74</v>
      </c>
      <c r="AY190" s="230" t="s">
        <v>137</v>
      </c>
    </row>
    <row r="191" s="13" customFormat="1">
      <c r="A191" s="13"/>
      <c r="B191" s="231"/>
      <c r="C191" s="232"/>
      <c r="D191" s="221" t="s">
        <v>145</v>
      </c>
      <c r="E191" s="233" t="s">
        <v>19</v>
      </c>
      <c r="F191" s="234" t="s">
        <v>147</v>
      </c>
      <c r="G191" s="232"/>
      <c r="H191" s="235">
        <v>682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145</v>
      </c>
      <c r="AU191" s="241" t="s">
        <v>81</v>
      </c>
      <c r="AV191" s="13" t="s">
        <v>143</v>
      </c>
      <c r="AW191" s="13" t="s">
        <v>34</v>
      </c>
      <c r="AX191" s="13" t="s">
        <v>81</v>
      </c>
      <c r="AY191" s="241" t="s">
        <v>137</v>
      </c>
    </row>
    <row r="192" s="11" customFormat="1" ht="25.92" customHeight="1">
      <c r="A192" s="11"/>
      <c r="B192" s="193"/>
      <c r="C192" s="194"/>
      <c r="D192" s="195" t="s">
        <v>73</v>
      </c>
      <c r="E192" s="196" t="s">
        <v>159</v>
      </c>
      <c r="F192" s="196" t="s">
        <v>340</v>
      </c>
      <c r="G192" s="194"/>
      <c r="H192" s="194"/>
      <c r="I192" s="197"/>
      <c r="J192" s="198">
        <f>BK192</f>
        <v>0</v>
      </c>
      <c r="K192" s="194"/>
      <c r="L192" s="199"/>
      <c r="M192" s="200"/>
      <c r="N192" s="201"/>
      <c r="O192" s="201"/>
      <c r="P192" s="202">
        <f>P193+SUM(P194:P254)</f>
        <v>0</v>
      </c>
      <c r="Q192" s="201"/>
      <c r="R192" s="202">
        <f>R193+SUM(R194:R254)</f>
        <v>4401.335462</v>
      </c>
      <c r="S192" s="201"/>
      <c r="T192" s="203">
        <f>T193+SUM(T194:T254)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04" t="s">
        <v>81</v>
      </c>
      <c r="AT192" s="205" t="s">
        <v>73</v>
      </c>
      <c r="AU192" s="205" t="s">
        <v>74</v>
      </c>
      <c r="AY192" s="204" t="s">
        <v>137</v>
      </c>
      <c r="BK192" s="206">
        <f>BK193+SUM(BK194:BK254)</f>
        <v>0</v>
      </c>
    </row>
    <row r="193" s="2" customFormat="1" ht="37.8" customHeight="1">
      <c r="A193" s="40"/>
      <c r="B193" s="41"/>
      <c r="C193" s="207" t="s">
        <v>365</v>
      </c>
      <c r="D193" s="207" t="s">
        <v>138</v>
      </c>
      <c r="E193" s="208" t="s">
        <v>958</v>
      </c>
      <c r="F193" s="209" t="s">
        <v>959</v>
      </c>
      <c r="G193" s="210" t="s">
        <v>141</v>
      </c>
      <c r="H193" s="211">
        <v>4211.1599999999999</v>
      </c>
      <c r="I193" s="212"/>
      <c r="J193" s="211">
        <f>ROUND(I193*H193,1)</f>
        <v>0</v>
      </c>
      <c r="K193" s="209" t="s">
        <v>142</v>
      </c>
      <c r="L193" s="46"/>
      <c r="M193" s="213" t="s">
        <v>19</v>
      </c>
      <c r="N193" s="214" t="s">
        <v>45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143</v>
      </c>
      <c r="AT193" s="217" t="s">
        <v>138</v>
      </c>
      <c r="AU193" s="217" t="s">
        <v>81</v>
      </c>
      <c r="AY193" s="19" t="s">
        <v>137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81</v>
      </c>
      <c r="BK193" s="218">
        <f>ROUND(I193*H193,1)</f>
        <v>0</v>
      </c>
      <c r="BL193" s="19" t="s">
        <v>143</v>
      </c>
      <c r="BM193" s="217" t="s">
        <v>960</v>
      </c>
    </row>
    <row r="194" s="15" customFormat="1">
      <c r="A194" s="15"/>
      <c r="B194" s="257"/>
      <c r="C194" s="258"/>
      <c r="D194" s="221" t="s">
        <v>145</v>
      </c>
      <c r="E194" s="259" t="s">
        <v>19</v>
      </c>
      <c r="F194" s="260" t="s">
        <v>961</v>
      </c>
      <c r="G194" s="258"/>
      <c r="H194" s="259" t="s">
        <v>19</v>
      </c>
      <c r="I194" s="261"/>
      <c r="J194" s="258"/>
      <c r="K194" s="258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145</v>
      </c>
      <c r="AU194" s="266" t="s">
        <v>81</v>
      </c>
      <c r="AV194" s="15" t="s">
        <v>81</v>
      </c>
      <c r="AW194" s="15" t="s">
        <v>34</v>
      </c>
      <c r="AX194" s="15" t="s">
        <v>74</v>
      </c>
      <c r="AY194" s="266" t="s">
        <v>137</v>
      </c>
    </row>
    <row r="195" s="12" customFormat="1">
      <c r="A195" s="12"/>
      <c r="B195" s="219"/>
      <c r="C195" s="220"/>
      <c r="D195" s="221" t="s">
        <v>145</v>
      </c>
      <c r="E195" s="222" t="s">
        <v>19</v>
      </c>
      <c r="F195" s="223" t="s">
        <v>962</v>
      </c>
      <c r="G195" s="220"/>
      <c r="H195" s="224">
        <v>2484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0" t="s">
        <v>145</v>
      </c>
      <c r="AU195" s="230" t="s">
        <v>81</v>
      </c>
      <c r="AV195" s="12" t="s">
        <v>83</v>
      </c>
      <c r="AW195" s="12" t="s">
        <v>34</v>
      </c>
      <c r="AX195" s="12" t="s">
        <v>74</v>
      </c>
      <c r="AY195" s="230" t="s">
        <v>137</v>
      </c>
    </row>
    <row r="196" s="12" customFormat="1">
      <c r="A196" s="12"/>
      <c r="B196" s="219"/>
      <c r="C196" s="220"/>
      <c r="D196" s="221" t="s">
        <v>145</v>
      </c>
      <c r="E196" s="222" t="s">
        <v>19</v>
      </c>
      <c r="F196" s="223" t="s">
        <v>963</v>
      </c>
      <c r="G196" s="220"/>
      <c r="H196" s="224">
        <v>135.09999999999999</v>
      </c>
      <c r="I196" s="225"/>
      <c r="J196" s="220"/>
      <c r="K196" s="220"/>
      <c r="L196" s="226"/>
      <c r="M196" s="227"/>
      <c r="N196" s="228"/>
      <c r="O196" s="228"/>
      <c r="P196" s="228"/>
      <c r="Q196" s="228"/>
      <c r="R196" s="228"/>
      <c r="S196" s="228"/>
      <c r="T196" s="229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0" t="s">
        <v>145</v>
      </c>
      <c r="AU196" s="230" t="s">
        <v>81</v>
      </c>
      <c r="AV196" s="12" t="s">
        <v>83</v>
      </c>
      <c r="AW196" s="12" t="s">
        <v>34</v>
      </c>
      <c r="AX196" s="12" t="s">
        <v>74</v>
      </c>
      <c r="AY196" s="230" t="s">
        <v>137</v>
      </c>
    </row>
    <row r="197" s="12" customFormat="1">
      <c r="A197" s="12"/>
      <c r="B197" s="219"/>
      <c r="C197" s="220"/>
      <c r="D197" s="221" t="s">
        <v>145</v>
      </c>
      <c r="E197" s="222" t="s">
        <v>19</v>
      </c>
      <c r="F197" s="223" t="s">
        <v>964</v>
      </c>
      <c r="G197" s="220"/>
      <c r="H197" s="224">
        <v>1538.7000000000001</v>
      </c>
      <c r="I197" s="225"/>
      <c r="J197" s="220"/>
      <c r="K197" s="220"/>
      <c r="L197" s="226"/>
      <c r="M197" s="227"/>
      <c r="N197" s="228"/>
      <c r="O197" s="228"/>
      <c r="P197" s="228"/>
      <c r="Q197" s="228"/>
      <c r="R197" s="228"/>
      <c r="S197" s="228"/>
      <c r="T197" s="229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0" t="s">
        <v>145</v>
      </c>
      <c r="AU197" s="230" t="s">
        <v>81</v>
      </c>
      <c r="AV197" s="12" t="s">
        <v>83</v>
      </c>
      <c r="AW197" s="12" t="s">
        <v>34</v>
      </c>
      <c r="AX197" s="12" t="s">
        <v>74</v>
      </c>
      <c r="AY197" s="230" t="s">
        <v>137</v>
      </c>
    </row>
    <row r="198" s="12" customFormat="1">
      <c r="A198" s="12"/>
      <c r="B198" s="219"/>
      <c r="C198" s="220"/>
      <c r="D198" s="221" t="s">
        <v>145</v>
      </c>
      <c r="E198" s="222" t="s">
        <v>19</v>
      </c>
      <c r="F198" s="223" t="s">
        <v>924</v>
      </c>
      <c r="G198" s="220"/>
      <c r="H198" s="224">
        <v>53.359999999999999</v>
      </c>
      <c r="I198" s="225"/>
      <c r="J198" s="220"/>
      <c r="K198" s="220"/>
      <c r="L198" s="226"/>
      <c r="M198" s="227"/>
      <c r="N198" s="228"/>
      <c r="O198" s="228"/>
      <c r="P198" s="228"/>
      <c r="Q198" s="228"/>
      <c r="R198" s="228"/>
      <c r="S198" s="228"/>
      <c r="T198" s="229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0" t="s">
        <v>145</v>
      </c>
      <c r="AU198" s="230" t="s">
        <v>81</v>
      </c>
      <c r="AV198" s="12" t="s">
        <v>83</v>
      </c>
      <c r="AW198" s="12" t="s">
        <v>34</v>
      </c>
      <c r="AX198" s="12" t="s">
        <v>74</v>
      </c>
      <c r="AY198" s="230" t="s">
        <v>137</v>
      </c>
    </row>
    <row r="199" s="13" customFormat="1">
      <c r="A199" s="13"/>
      <c r="B199" s="231"/>
      <c r="C199" s="232"/>
      <c r="D199" s="221" t="s">
        <v>145</v>
      </c>
      <c r="E199" s="233" t="s">
        <v>19</v>
      </c>
      <c r="F199" s="234" t="s">
        <v>147</v>
      </c>
      <c r="G199" s="232"/>
      <c r="H199" s="235">
        <v>4211.1599999999999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145</v>
      </c>
      <c r="AU199" s="241" t="s">
        <v>81</v>
      </c>
      <c r="AV199" s="13" t="s">
        <v>143</v>
      </c>
      <c r="AW199" s="13" t="s">
        <v>34</v>
      </c>
      <c r="AX199" s="13" t="s">
        <v>81</v>
      </c>
      <c r="AY199" s="241" t="s">
        <v>137</v>
      </c>
    </row>
    <row r="200" s="2" customFormat="1" ht="24.15" customHeight="1">
      <c r="A200" s="40"/>
      <c r="B200" s="41"/>
      <c r="C200" s="267" t="s">
        <v>371</v>
      </c>
      <c r="D200" s="267" t="s">
        <v>243</v>
      </c>
      <c r="E200" s="268" t="s">
        <v>688</v>
      </c>
      <c r="F200" s="269" t="s">
        <v>689</v>
      </c>
      <c r="G200" s="270" t="s">
        <v>246</v>
      </c>
      <c r="H200" s="271">
        <v>148.91</v>
      </c>
      <c r="I200" s="272"/>
      <c r="J200" s="271">
        <f>ROUND(I200*H200,1)</f>
        <v>0</v>
      </c>
      <c r="K200" s="269" t="s">
        <v>19</v>
      </c>
      <c r="L200" s="273"/>
      <c r="M200" s="274" t="s">
        <v>19</v>
      </c>
      <c r="N200" s="275" t="s">
        <v>45</v>
      </c>
      <c r="O200" s="86"/>
      <c r="P200" s="215">
        <f>O200*H200</f>
        <v>0</v>
      </c>
      <c r="Q200" s="215">
        <v>1</v>
      </c>
      <c r="R200" s="215">
        <f>Q200*H200</f>
        <v>148.91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171</v>
      </c>
      <c r="AT200" s="217" t="s">
        <v>243</v>
      </c>
      <c r="AU200" s="217" t="s">
        <v>81</v>
      </c>
      <c r="AY200" s="19" t="s">
        <v>137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81</v>
      </c>
      <c r="BK200" s="218">
        <f>ROUND(I200*H200,1)</f>
        <v>0</v>
      </c>
      <c r="BL200" s="19" t="s">
        <v>143</v>
      </c>
      <c r="BM200" s="217" t="s">
        <v>965</v>
      </c>
    </row>
    <row r="201" s="2" customFormat="1">
      <c r="A201" s="40"/>
      <c r="B201" s="41"/>
      <c r="C201" s="42"/>
      <c r="D201" s="221" t="s">
        <v>175</v>
      </c>
      <c r="E201" s="42"/>
      <c r="F201" s="242" t="s">
        <v>691</v>
      </c>
      <c r="G201" s="42"/>
      <c r="H201" s="42"/>
      <c r="I201" s="243"/>
      <c r="J201" s="42"/>
      <c r="K201" s="42"/>
      <c r="L201" s="46"/>
      <c r="M201" s="244"/>
      <c r="N201" s="24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175</v>
      </c>
      <c r="AU201" s="19" t="s">
        <v>81</v>
      </c>
    </row>
    <row r="202" s="12" customFormat="1">
      <c r="A202" s="12"/>
      <c r="B202" s="219"/>
      <c r="C202" s="220"/>
      <c r="D202" s="221" t="s">
        <v>145</v>
      </c>
      <c r="E202" s="222" t="s">
        <v>19</v>
      </c>
      <c r="F202" s="223" t="s">
        <v>966</v>
      </c>
      <c r="G202" s="220"/>
      <c r="H202" s="224">
        <v>148.91</v>
      </c>
      <c r="I202" s="225"/>
      <c r="J202" s="220"/>
      <c r="K202" s="220"/>
      <c r="L202" s="226"/>
      <c r="M202" s="227"/>
      <c r="N202" s="228"/>
      <c r="O202" s="228"/>
      <c r="P202" s="228"/>
      <c r="Q202" s="228"/>
      <c r="R202" s="228"/>
      <c r="S202" s="228"/>
      <c r="T202" s="229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0" t="s">
        <v>145</v>
      </c>
      <c r="AU202" s="230" t="s">
        <v>81</v>
      </c>
      <c r="AV202" s="12" t="s">
        <v>83</v>
      </c>
      <c r="AW202" s="12" t="s">
        <v>34</v>
      </c>
      <c r="AX202" s="12" t="s">
        <v>81</v>
      </c>
      <c r="AY202" s="230" t="s">
        <v>137</v>
      </c>
    </row>
    <row r="203" s="2" customFormat="1" ht="14.4" customHeight="1">
      <c r="A203" s="40"/>
      <c r="B203" s="41"/>
      <c r="C203" s="207" t="s">
        <v>375</v>
      </c>
      <c r="D203" s="207" t="s">
        <v>138</v>
      </c>
      <c r="E203" s="208" t="s">
        <v>357</v>
      </c>
      <c r="F203" s="209" t="s">
        <v>358</v>
      </c>
      <c r="G203" s="210" t="s">
        <v>141</v>
      </c>
      <c r="H203" s="211">
        <v>8739.7700000000004</v>
      </c>
      <c r="I203" s="212"/>
      <c r="J203" s="211">
        <f>ROUND(I203*H203,1)</f>
        <v>0</v>
      </c>
      <c r="K203" s="209" t="s">
        <v>142</v>
      </c>
      <c r="L203" s="46"/>
      <c r="M203" s="213" t="s">
        <v>19</v>
      </c>
      <c r="N203" s="214" t="s">
        <v>45</v>
      </c>
      <c r="O203" s="86"/>
      <c r="P203" s="215">
        <f>O203*H203</f>
        <v>0</v>
      </c>
      <c r="Q203" s="215">
        <v>0.34499999999999997</v>
      </c>
      <c r="R203" s="215">
        <f>Q203*H203</f>
        <v>3015.2206499999998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143</v>
      </c>
      <c r="AT203" s="217" t="s">
        <v>138</v>
      </c>
      <c r="AU203" s="217" t="s">
        <v>81</v>
      </c>
      <c r="AY203" s="19" t="s">
        <v>137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81</v>
      </c>
      <c r="BK203" s="218">
        <f>ROUND(I203*H203,1)</f>
        <v>0</v>
      </c>
      <c r="BL203" s="19" t="s">
        <v>143</v>
      </c>
      <c r="BM203" s="217" t="s">
        <v>967</v>
      </c>
    </row>
    <row r="204" s="2" customFormat="1">
      <c r="A204" s="40"/>
      <c r="B204" s="41"/>
      <c r="C204" s="42"/>
      <c r="D204" s="221" t="s">
        <v>175</v>
      </c>
      <c r="E204" s="42"/>
      <c r="F204" s="242" t="s">
        <v>360</v>
      </c>
      <c r="G204" s="42"/>
      <c r="H204" s="42"/>
      <c r="I204" s="243"/>
      <c r="J204" s="42"/>
      <c r="K204" s="42"/>
      <c r="L204" s="46"/>
      <c r="M204" s="244"/>
      <c r="N204" s="24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175</v>
      </c>
      <c r="AU204" s="19" t="s">
        <v>81</v>
      </c>
    </row>
    <row r="205" s="15" customFormat="1">
      <c r="A205" s="15"/>
      <c r="B205" s="257"/>
      <c r="C205" s="258"/>
      <c r="D205" s="221" t="s">
        <v>145</v>
      </c>
      <c r="E205" s="259" t="s">
        <v>19</v>
      </c>
      <c r="F205" s="260" t="s">
        <v>361</v>
      </c>
      <c r="G205" s="258"/>
      <c r="H205" s="259" t="s">
        <v>19</v>
      </c>
      <c r="I205" s="261"/>
      <c r="J205" s="258"/>
      <c r="K205" s="258"/>
      <c r="L205" s="262"/>
      <c r="M205" s="263"/>
      <c r="N205" s="264"/>
      <c r="O205" s="264"/>
      <c r="P205" s="264"/>
      <c r="Q205" s="264"/>
      <c r="R205" s="264"/>
      <c r="S205" s="264"/>
      <c r="T205" s="26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6" t="s">
        <v>145</v>
      </c>
      <c r="AU205" s="266" t="s">
        <v>81</v>
      </c>
      <c r="AV205" s="15" t="s">
        <v>81</v>
      </c>
      <c r="AW205" s="15" t="s">
        <v>34</v>
      </c>
      <c r="AX205" s="15" t="s">
        <v>74</v>
      </c>
      <c r="AY205" s="266" t="s">
        <v>137</v>
      </c>
    </row>
    <row r="206" s="15" customFormat="1">
      <c r="A206" s="15"/>
      <c r="B206" s="257"/>
      <c r="C206" s="258"/>
      <c r="D206" s="221" t="s">
        <v>145</v>
      </c>
      <c r="E206" s="259" t="s">
        <v>19</v>
      </c>
      <c r="F206" s="260" t="s">
        <v>347</v>
      </c>
      <c r="G206" s="258"/>
      <c r="H206" s="259" t="s">
        <v>19</v>
      </c>
      <c r="I206" s="261"/>
      <c r="J206" s="258"/>
      <c r="K206" s="258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145</v>
      </c>
      <c r="AU206" s="266" t="s">
        <v>81</v>
      </c>
      <c r="AV206" s="15" t="s">
        <v>81</v>
      </c>
      <c r="AW206" s="15" t="s">
        <v>34</v>
      </c>
      <c r="AX206" s="15" t="s">
        <v>74</v>
      </c>
      <c r="AY206" s="266" t="s">
        <v>137</v>
      </c>
    </row>
    <row r="207" s="12" customFormat="1">
      <c r="A207" s="12"/>
      <c r="B207" s="219"/>
      <c r="C207" s="220"/>
      <c r="D207" s="221" t="s">
        <v>145</v>
      </c>
      <c r="E207" s="222" t="s">
        <v>19</v>
      </c>
      <c r="F207" s="223" t="s">
        <v>921</v>
      </c>
      <c r="G207" s="220"/>
      <c r="H207" s="224">
        <v>2738</v>
      </c>
      <c r="I207" s="225"/>
      <c r="J207" s="220"/>
      <c r="K207" s="220"/>
      <c r="L207" s="226"/>
      <c r="M207" s="227"/>
      <c r="N207" s="228"/>
      <c r="O207" s="228"/>
      <c r="P207" s="228"/>
      <c r="Q207" s="228"/>
      <c r="R207" s="228"/>
      <c r="S207" s="228"/>
      <c r="T207" s="229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0" t="s">
        <v>145</v>
      </c>
      <c r="AU207" s="230" t="s">
        <v>81</v>
      </c>
      <c r="AV207" s="12" t="s">
        <v>83</v>
      </c>
      <c r="AW207" s="12" t="s">
        <v>34</v>
      </c>
      <c r="AX207" s="12" t="s">
        <v>74</v>
      </c>
      <c r="AY207" s="230" t="s">
        <v>137</v>
      </c>
    </row>
    <row r="208" s="12" customFormat="1">
      <c r="A208" s="12"/>
      <c r="B208" s="219"/>
      <c r="C208" s="220"/>
      <c r="D208" s="221" t="s">
        <v>145</v>
      </c>
      <c r="E208" s="222" t="s">
        <v>19</v>
      </c>
      <c r="F208" s="223" t="s">
        <v>963</v>
      </c>
      <c r="G208" s="220"/>
      <c r="H208" s="224">
        <v>135.09999999999999</v>
      </c>
      <c r="I208" s="225"/>
      <c r="J208" s="220"/>
      <c r="K208" s="220"/>
      <c r="L208" s="226"/>
      <c r="M208" s="227"/>
      <c r="N208" s="228"/>
      <c r="O208" s="228"/>
      <c r="P208" s="228"/>
      <c r="Q208" s="228"/>
      <c r="R208" s="228"/>
      <c r="S208" s="228"/>
      <c r="T208" s="229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0" t="s">
        <v>145</v>
      </c>
      <c r="AU208" s="230" t="s">
        <v>81</v>
      </c>
      <c r="AV208" s="12" t="s">
        <v>83</v>
      </c>
      <c r="AW208" s="12" t="s">
        <v>34</v>
      </c>
      <c r="AX208" s="12" t="s">
        <v>74</v>
      </c>
      <c r="AY208" s="230" t="s">
        <v>137</v>
      </c>
    </row>
    <row r="209" s="12" customFormat="1">
      <c r="A209" s="12"/>
      <c r="B209" s="219"/>
      <c r="C209" s="220"/>
      <c r="D209" s="221" t="s">
        <v>145</v>
      </c>
      <c r="E209" s="222" t="s">
        <v>19</v>
      </c>
      <c r="F209" s="223" t="s">
        <v>968</v>
      </c>
      <c r="G209" s="220"/>
      <c r="H209" s="224">
        <v>1676.5899999999999</v>
      </c>
      <c r="I209" s="225"/>
      <c r="J209" s="220"/>
      <c r="K209" s="220"/>
      <c r="L209" s="226"/>
      <c r="M209" s="227"/>
      <c r="N209" s="228"/>
      <c r="O209" s="228"/>
      <c r="P209" s="228"/>
      <c r="Q209" s="228"/>
      <c r="R209" s="228"/>
      <c r="S209" s="228"/>
      <c r="T209" s="229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0" t="s">
        <v>145</v>
      </c>
      <c r="AU209" s="230" t="s">
        <v>81</v>
      </c>
      <c r="AV209" s="12" t="s">
        <v>83</v>
      </c>
      <c r="AW209" s="12" t="s">
        <v>34</v>
      </c>
      <c r="AX209" s="12" t="s">
        <v>74</v>
      </c>
      <c r="AY209" s="230" t="s">
        <v>137</v>
      </c>
    </row>
    <row r="210" s="12" customFormat="1">
      <c r="A210" s="12"/>
      <c r="B210" s="219"/>
      <c r="C210" s="220"/>
      <c r="D210" s="221" t="s">
        <v>145</v>
      </c>
      <c r="E210" s="222" t="s">
        <v>19</v>
      </c>
      <c r="F210" s="223" t="s">
        <v>969</v>
      </c>
      <c r="G210" s="220"/>
      <c r="H210" s="224">
        <v>53.359999999999999</v>
      </c>
      <c r="I210" s="225"/>
      <c r="J210" s="220"/>
      <c r="K210" s="220"/>
      <c r="L210" s="226"/>
      <c r="M210" s="227"/>
      <c r="N210" s="228"/>
      <c r="O210" s="228"/>
      <c r="P210" s="228"/>
      <c r="Q210" s="228"/>
      <c r="R210" s="228"/>
      <c r="S210" s="228"/>
      <c r="T210" s="229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0" t="s">
        <v>145</v>
      </c>
      <c r="AU210" s="230" t="s">
        <v>81</v>
      </c>
      <c r="AV210" s="12" t="s">
        <v>83</v>
      </c>
      <c r="AW210" s="12" t="s">
        <v>34</v>
      </c>
      <c r="AX210" s="12" t="s">
        <v>74</v>
      </c>
      <c r="AY210" s="230" t="s">
        <v>137</v>
      </c>
    </row>
    <row r="211" s="14" customFormat="1">
      <c r="A211" s="14"/>
      <c r="B211" s="246"/>
      <c r="C211" s="247"/>
      <c r="D211" s="221" t="s">
        <v>145</v>
      </c>
      <c r="E211" s="248" t="s">
        <v>19</v>
      </c>
      <c r="F211" s="249" t="s">
        <v>210</v>
      </c>
      <c r="G211" s="247"/>
      <c r="H211" s="250">
        <v>4603.0500000000002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145</v>
      </c>
      <c r="AU211" s="256" t="s">
        <v>81</v>
      </c>
      <c r="AV211" s="14" t="s">
        <v>152</v>
      </c>
      <c r="AW211" s="14" t="s">
        <v>34</v>
      </c>
      <c r="AX211" s="14" t="s">
        <v>74</v>
      </c>
      <c r="AY211" s="256" t="s">
        <v>137</v>
      </c>
    </row>
    <row r="212" s="15" customFormat="1">
      <c r="A212" s="15"/>
      <c r="B212" s="257"/>
      <c r="C212" s="258"/>
      <c r="D212" s="221" t="s">
        <v>145</v>
      </c>
      <c r="E212" s="259" t="s">
        <v>19</v>
      </c>
      <c r="F212" s="260" t="s">
        <v>362</v>
      </c>
      <c r="G212" s="258"/>
      <c r="H212" s="259" t="s">
        <v>19</v>
      </c>
      <c r="I212" s="261"/>
      <c r="J212" s="258"/>
      <c r="K212" s="258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145</v>
      </c>
      <c r="AU212" s="266" t="s">
        <v>81</v>
      </c>
      <c r="AV212" s="15" t="s">
        <v>81</v>
      </c>
      <c r="AW212" s="15" t="s">
        <v>34</v>
      </c>
      <c r="AX212" s="15" t="s">
        <v>74</v>
      </c>
      <c r="AY212" s="266" t="s">
        <v>137</v>
      </c>
    </row>
    <row r="213" s="12" customFormat="1">
      <c r="A213" s="12"/>
      <c r="B213" s="219"/>
      <c r="C213" s="220"/>
      <c r="D213" s="221" t="s">
        <v>145</v>
      </c>
      <c r="E213" s="222" t="s">
        <v>19</v>
      </c>
      <c r="F213" s="223" t="s">
        <v>921</v>
      </c>
      <c r="G213" s="220"/>
      <c r="H213" s="224">
        <v>2738</v>
      </c>
      <c r="I213" s="225"/>
      <c r="J213" s="220"/>
      <c r="K213" s="220"/>
      <c r="L213" s="226"/>
      <c r="M213" s="227"/>
      <c r="N213" s="228"/>
      <c r="O213" s="228"/>
      <c r="P213" s="228"/>
      <c r="Q213" s="228"/>
      <c r="R213" s="228"/>
      <c r="S213" s="228"/>
      <c r="T213" s="229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0" t="s">
        <v>145</v>
      </c>
      <c r="AU213" s="230" t="s">
        <v>81</v>
      </c>
      <c r="AV213" s="12" t="s">
        <v>83</v>
      </c>
      <c r="AW213" s="12" t="s">
        <v>34</v>
      </c>
      <c r="AX213" s="12" t="s">
        <v>74</v>
      </c>
      <c r="AY213" s="230" t="s">
        <v>137</v>
      </c>
    </row>
    <row r="214" s="12" customFormat="1">
      <c r="A214" s="12"/>
      <c r="B214" s="219"/>
      <c r="C214" s="220"/>
      <c r="D214" s="221" t="s">
        <v>145</v>
      </c>
      <c r="E214" s="222" t="s">
        <v>19</v>
      </c>
      <c r="F214" s="223" t="s">
        <v>963</v>
      </c>
      <c r="G214" s="220"/>
      <c r="H214" s="224">
        <v>135.09999999999999</v>
      </c>
      <c r="I214" s="225"/>
      <c r="J214" s="220"/>
      <c r="K214" s="220"/>
      <c r="L214" s="226"/>
      <c r="M214" s="227"/>
      <c r="N214" s="228"/>
      <c r="O214" s="228"/>
      <c r="P214" s="228"/>
      <c r="Q214" s="228"/>
      <c r="R214" s="228"/>
      <c r="S214" s="228"/>
      <c r="T214" s="229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0" t="s">
        <v>145</v>
      </c>
      <c r="AU214" s="230" t="s">
        <v>81</v>
      </c>
      <c r="AV214" s="12" t="s">
        <v>83</v>
      </c>
      <c r="AW214" s="12" t="s">
        <v>34</v>
      </c>
      <c r="AX214" s="12" t="s">
        <v>74</v>
      </c>
      <c r="AY214" s="230" t="s">
        <v>137</v>
      </c>
    </row>
    <row r="215" s="12" customFormat="1">
      <c r="A215" s="12"/>
      <c r="B215" s="219"/>
      <c r="C215" s="220"/>
      <c r="D215" s="221" t="s">
        <v>145</v>
      </c>
      <c r="E215" s="222" t="s">
        <v>19</v>
      </c>
      <c r="F215" s="223" t="s">
        <v>970</v>
      </c>
      <c r="G215" s="220"/>
      <c r="H215" s="224">
        <v>1224.6400000000001</v>
      </c>
      <c r="I215" s="225"/>
      <c r="J215" s="220"/>
      <c r="K215" s="220"/>
      <c r="L215" s="226"/>
      <c r="M215" s="227"/>
      <c r="N215" s="228"/>
      <c r="O215" s="228"/>
      <c r="P215" s="228"/>
      <c r="Q215" s="228"/>
      <c r="R215" s="228"/>
      <c r="S215" s="228"/>
      <c r="T215" s="229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0" t="s">
        <v>145</v>
      </c>
      <c r="AU215" s="230" t="s">
        <v>81</v>
      </c>
      <c r="AV215" s="12" t="s">
        <v>83</v>
      </c>
      <c r="AW215" s="12" t="s">
        <v>34</v>
      </c>
      <c r="AX215" s="12" t="s">
        <v>74</v>
      </c>
      <c r="AY215" s="230" t="s">
        <v>137</v>
      </c>
    </row>
    <row r="216" s="12" customFormat="1">
      <c r="A216" s="12"/>
      <c r="B216" s="219"/>
      <c r="C216" s="220"/>
      <c r="D216" s="221" t="s">
        <v>145</v>
      </c>
      <c r="E216" s="222" t="s">
        <v>19</v>
      </c>
      <c r="F216" s="223" t="s">
        <v>971</v>
      </c>
      <c r="G216" s="220"/>
      <c r="H216" s="224">
        <v>38.979999999999997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0" t="s">
        <v>145</v>
      </c>
      <c r="AU216" s="230" t="s">
        <v>81</v>
      </c>
      <c r="AV216" s="12" t="s">
        <v>83</v>
      </c>
      <c r="AW216" s="12" t="s">
        <v>34</v>
      </c>
      <c r="AX216" s="12" t="s">
        <v>74</v>
      </c>
      <c r="AY216" s="230" t="s">
        <v>137</v>
      </c>
    </row>
    <row r="217" s="13" customFormat="1">
      <c r="A217" s="13"/>
      <c r="B217" s="231"/>
      <c r="C217" s="232"/>
      <c r="D217" s="221" t="s">
        <v>145</v>
      </c>
      <c r="E217" s="233" t="s">
        <v>19</v>
      </c>
      <c r="F217" s="234" t="s">
        <v>147</v>
      </c>
      <c r="G217" s="232"/>
      <c r="H217" s="235">
        <v>8739.7700000000004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145</v>
      </c>
      <c r="AU217" s="241" t="s">
        <v>81</v>
      </c>
      <c r="AV217" s="13" t="s">
        <v>143</v>
      </c>
      <c r="AW217" s="13" t="s">
        <v>34</v>
      </c>
      <c r="AX217" s="13" t="s">
        <v>81</v>
      </c>
      <c r="AY217" s="241" t="s">
        <v>137</v>
      </c>
    </row>
    <row r="218" s="2" customFormat="1" ht="24.15" customHeight="1">
      <c r="A218" s="40"/>
      <c r="B218" s="41"/>
      <c r="C218" s="207" t="s">
        <v>381</v>
      </c>
      <c r="D218" s="207" t="s">
        <v>138</v>
      </c>
      <c r="E218" s="208" t="s">
        <v>372</v>
      </c>
      <c r="F218" s="209" t="s">
        <v>373</v>
      </c>
      <c r="G218" s="210" t="s">
        <v>141</v>
      </c>
      <c r="H218" s="211">
        <v>3158.9200000000001</v>
      </c>
      <c r="I218" s="212"/>
      <c r="J218" s="211">
        <f>ROUND(I218*H218,1)</f>
        <v>0</v>
      </c>
      <c r="K218" s="209" t="s">
        <v>142</v>
      </c>
      <c r="L218" s="46"/>
      <c r="M218" s="213" t="s">
        <v>19</v>
      </c>
      <c r="N218" s="214" t="s">
        <v>45</v>
      </c>
      <c r="O218" s="86"/>
      <c r="P218" s="215">
        <f>O218*H218</f>
        <v>0</v>
      </c>
      <c r="Q218" s="215">
        <v>0.21099999999999999</v>
      </c>
      <c r="R218" s="215">
        <f>Q218*H218</f>
        <v>666.53211999999996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143</v>
      </c>
      <c r="AT218" s="217" t="s">
        <v>138</v>
      </c>
      <c r="AU218" s="217" t="s">
        <v>81</v>
      </c>
      <c r="AY218" s="19" t="s">
        <v>137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81</v>
      </c>
      <c r="BK218" s="218">
        <f>ROUND(I218*H218,1)</f>
        <v>0</v>
      </c>
      <c r="BL218" s="19" t="s">
        <v>143</v>
      </c>
      <c r="BM218" s="217" t="s">
        <v>972</v>
      </c>
    </row>
    <row r="219" s="15" customFormat="1">
      <c r="A219" s="15"/>
      <c r="B219" s="257"/>
      <c r="C219" s="258"/>
      <c r="D219" s="221" t="s">
        <v>145</v>
      </c>
      <c r="E219" s="259" t="s">
        <v>19</v>
      </c>
      <c r="F219" s="260" t="s">
        <v>361</v>
      </c>
      <c r="G219" s="258"/>
      <c r="H219" s="259" t="s">
        <v>19</v>
      </c>
      <c r="I219" s="261"/>
      <c r="J219" s="258"/>
      <c r="K219" s="258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145</v>
      </c>
      <c r="AU219" s="266" t="s">
        <v>81</v>
      </c>
      <c r="AV219" s="15" t="s">
        <v>81</v>
      </c>
      <c r="AW219" s="15" t="s">
        <v>34</v>
      </c>
      <c r="AX219" s="15" t="s">
        <v>74</v>
      </c>
      <c r="AY219" s="266" t="s">
        <v>137</v>
      </c>
    </row>
    <row r="220" s="12" customFormat="1">
      <c r="A220" s="12"/>
      <c r="B220" s="219"/>
      <c r="C220" s="220"/>
      <c r="D220" s="221" t="s">
        <v>145</v>
      </c>
      <c r="E220" s="222" t="s">
        <v>19</v>
      </c>
      <c r="F220" s="223" t="s">
        <v>921</v>
      </c>
      <c r="G220" s="220"/>
      <c r="H220" s="224">
        <v>2738</v>
      </c>
      <c r="I220" s="225"/>
      <c r="J220" s="220"/>
      <c r="K220" s="220"/>
      <c r="L220" s="226"/>
      <c r="M220" s="227"/>
      <c r="N220" s="228"/>
      <c r="O220" s="228"/>
      <c r="P220" s="228"/>
      <c r="Q220" s="228"/>
      <c r="R220" s="228"/>
      <c r="S220" s="228"/>
      <c r="T220" s="229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0" t="s">
        <v>145</v>
      </c>
      <c r="AU220" s="230" t="s">
        <v>81</v>
      </c>
      <c r="AV220" s="12" t="s">
        <v>83</v>
      </c>
      <c r="AW220" s="12" t="s">
        <v>34</v>
      </c>
      <c r="AX220" s="12" t="s">
        <v>74</v>
      </c>
      <c r="AY220" s="230" t="s">
        <v>137</v>
      </c>
    </row>
    <row r="221" s="12" customFormat="1">
      <c r="A221" s="12"/>
      <c r="B221" s="219"/>
      <c r="C221" s="220"/>
      <c r="D221" s="221" t="s">
        <v>145</v>
      </c>
      <c r="E221" s="222" t="s">
        <v>19</v>
      </c>
      <c r="F221" s="223" t="s">
        <v>963</v>
      </c>
      <c r="G221" s="220"/>
      <c r="H221" s="224">
        <v>135.09999999999999</v>
      </c>
      <c r="I221" s="225"/>
      <c r="J221" s="220"/>
      <c r="K221" s="220"/>
      <c r="L221" s="226"/>
      <c r="M221" s="227"/>
      <c r="N221" s="228"/>
      <c r="O221" s="228"/>
      <c r="P221" s="228"/>
      <c r="Q221" s="228"/>
      <c r="R221" s="228"/>
      <c r="S221" s="228"/>
      <c r="T221" s="229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0" t="s">
        <v>145</v>
      </c>
      <c r="AU221" s="230" t="s">
        <v>81</v>
      </c>
      <c r="AV221" s="12" t="s">
        <v>83</v>
      </c>
      <c r="AW221" s="12" t="s">
        <v>34</v>
      </c>
      <c r="AX221" s="12" t="s">
        <v>74</v>
      </c>
      <c r="AY221" s="230" t="s">
        <v>137</v>
      </c>
    </row>
    <row r="222" s="12" customFormat="1">
      <c r="A222" s="12"/>
      <c r="B222" s="219"/>
      <c r="C222" s="220"/>
      <c r="D222" s="221" t="s">
        <v>145</v>
      </c>
      <c r="E222" s="222" t="s">
        <v>19</v>
      </c>
      <c r="F222" s="223" t="s">
        <v>973</v>
      </c>
      <c r="G222" s="220"/>
      <c r="H222" s="224">
        <v>277</v>
      </c>
      <c r="I222" s="225"/>
      <c r="J222" s="220"/>
      <c r="K222" s="220"/>
      <c r="L222" s="226"/>
      <c r="M222" s="227"/>
      <c r="N222" s="228"/>
      <c r="O222" s="228"/>
      <c r="P222" s="228"/>
      <c r="Q222" s="228"/>
      <c r="R222" s="228"/>
      <c r="S222" s="228"/>
      <c r="T222" s="229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0" t="s">
        <v>145</v>
      </c>
      <c r="AU222" s="230" t="s">
        <v>81</v>
      </c>
      <c r="AV222" s="12" t="s">
        <v>83</v>
      </c>
      <c r="AW222" s="12" t="s">
        <v>34</v>
      </c>
      <c r="AX222" s="12" t="s">
        <v>74</v>
      </c>
      <c r="AY222" s="230" t="s">
        <v>137</v>
      </c>
    </row>
    <row r="223" s="12" customFormat="1">
      <c r="A223" s="12"/>
      <c r="B223" s="219"/>
      <c r="C223" s="220"/>
      <c r="D223" s="221" t="s">
        <v>145</v>
      </c>
      <c r="E223" s="222" t="s">
        <v>19</v>
      </c>
      <c r="F223" s="223" t="s">
        <v>974</v>
      </c>
      <c r="G223" s="220"/>
      <c r="H223" s="224">
        <v>8.8200000000000003</v>
      </c>
      <c r="I223" s="225"/>
      <c r="J223" s="220"/>
      <c r="K223" s="220"/>
      <c r="L223" s="226"/>
      <c r="M223" s="227"/>
      <c r="N223" s="228"/>
      <c r="O223" s="228"/>
      <c r="P223" s="228"/>
      <c r="Q223" s="228"/>
      <c r="R223" s="228"/>
      <c r="S223" s="228"/>
      <c r="T223" s="229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0" t="s">
        <v>145</v>
      </c>
      <c r="AU223" s="230" t="s">
        <v>81</v>
      </c>
      <c r="AV223" s="12" t="s">
        <v>83</v>
      </c>
      <c r="AW223" s="12" t="s">
        <v>34</v>
      </c>
      <c r="AX223" s="12" t="s">
        <v>74</v>
      </c>
      <c r="AY223" s="230" t="s">
        <v>137</v>
      </c>
    </row>
    <row r="224" s="13" customFormat="1">
      <c r="A224" s="13"/>
      <c r="B224" s="231"/>
      <c r="C224" s="232"/>
      <c r="D224" s="221" t="s">
        <v>145</v>
      </c>
      <c r="E224" s="233" t="s">
        <v>19</v>
      </c>
      <c r="F224" s="234" t="s">
        <v>147</v>
      </c>
      <c r="G224" s="232"/>
      <c r="H224" s="235">
        <v>3158.9200000000001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145</v>
      </c>
      <c r="AU224" s="241" t="s">
        <v>81</v>
      </c>
      <c r="AV224" s="13" t="s">
        <v>143</v>
      </c>
      <c r="AW224" s="13" t="s">
        <v>34</v>
      </c>
      <c r="AX224" s="13" t="s">
        <v>81</v>
      </c>
      <c r="AY224" s="241" t="s">
        <v>137</v>
      </c>
    </row>
    <row r="225" s="2" customFormat="1" ht="14.4" customHeight="1">
      <c r="A225" s="40"/>
      <c r="B225" s="41"/>
      <c r="C225" s="207" t="s">
        <v>389</v>
      </c>
      <c r="D225" s="207" t="s">
        <v>138</v>
      </c>
      <c r="E225" s="208" t="s">
        <v>366</v>
      </c>
      <c r="F225" s="209" t="s">
        <v>367</v>
      </c>
      <c r="G225" s="210" t="s">
        <v>141</v>
      </c>
      <c r="H225" s="211">
        <v>3158.9200000000001</v>
      </c>
      <c r="I225" s="212"/>
      <c r="J225" s="211">
        <f>ROUND(I225*H225,1)</f>
        <v>0</v>
      </c>
      <c r="K225" s="209" t="s">
        <v>142</v>
      </c>
      <c r="L225" s="46"/>
      <c r="M225" s="213" t="s">
        <v>19</v>
      </c>
      <c r="N225" s="214" t="s">
        <v>45</v>
      </c>
      <c r="O225" s="86"/>
      <c r="P225" s="215">
        <f>O225*H225</f>
        <v>0</v>
      </c>
      <c r="Q225" s="215">
        <v>0.0056100000000000004</v>
      </c>
      <c r="R225" s="215">
        <f>Q225*H225</f>
        <v>17.721541200000001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143</v>
      </c>
      <c r="AT225" s="217" t="s">
        <v>138</v>
      </c>
      <c r="AU225" s="217" t="s">
        <v>81</v>
      </c>
      <c r="AY225" s="19" t="s">
        <v>137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81</v>
      </c>
      <c r="BK225" s="218">
        <f>ROUND(I225*H225,1)</f>
        <v>0</v>
      </c>
      <c r="BL225" s="19" t="s">
        <v>143</v>
      </c>
      <c r="BM225" s="217" t="s">
        <v>975</v>
      </c>
    </row>
    <row r="226" s="15" customFormat="1">
      <c r="A226" s="15"/>
      <c r="B226" s="257"/>
      <c r="C226" s="258"/>
      <c r="D226" s="221" t="s">
        <v>145</v>
      </c>
      <c r="E226" s="259" t="s">
        <v>19</v>
      </c>
      <c r="F226" s="260" t="s">
        <v>361</v>
      </c>
      <c r="G226" s="258"/>
      <c r="H226" s="259" t="s">
        <v>19</v>
      </c>
      <c r="I226" s="261"/>
      <c r="J226" s="258"/>
      <c r="K226" s="258"/>
      <c r="L226" s="262"/>
      <c r="M226" s="263"/>
      <c r="N226" s="264"/>
      <c r="O226" s="264"/>
      <c r="P226" s="264"/>
      <c r="Q226" s="264"/>
      <c r="R226" s="264"/>
      <c r="S226" s="264"/>
      <c r="T226" s="26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6" t="s">
        <v>145</v>
      </c>
      <c r="AU226" s="266" t="s">
        <v>81</v>
      </c>
      <c r="AV226" s="15" t="s">
        <v>81</v>
      </c>
      <c r="AW226" s="15" t="s">
        <v>34</v>
      </c>
      <c r="AX226" s="15" t="s">
        <v>74</v>
      </c>
      <c r="AY226" s="266" t="s">
        <v>137</v>
      </c>
    </row>
    <row r="227" s="12" customFormat="1">
      <c r="A227" s="12"/>
      <c r="B227" s="219"/>
      <c r="C227" s="220"/>
      <c r="D227" s="221" t="s">
        <v>145</v>
      </c>
      <c r="E227" s="222" t="s">
        <v>19</v>
      </c>
      <c r="F227" s="223" t="s">
        <v>921</v>
      </c>
      <c r="G227" s="220"/>
      <c r="H227" s="224">
        <v>2738</v>
      </c>
      <c r="I227" s="225"/>
      <c r="J227" s="220"/>
      <c r="K227" s="220"/>
      <c r="L227" s="226"/>
      <c r="M227" s="227"/>
      <c r="N227" s="228"/>
      <c r="O227" s="228"/>
      <c r="P227" s="228"/>
      <c r="Q227" s="228"/>
      <c r="R227" s="228"/>
      <c r="S227" s="228"/>
      <c r="T227" s="229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0" t="s">
        <v>145</v>
      </c>
      <c r="AU227" s="230" t="s">
        <v>81</v>
      </c>
      <c r="AV227" s="12" t="s">
        <v>83</v>
      </c>
      <c r="AW227" s="12" t="s">
        <v>34</v>
      </c>
      <c r="AX227" s="12" t="s">
        <v>74</v>
      </c>
      <c r="AY227" s="230" t="s">
        <v>137</v>
      </c>
    </row>
    <row r="228" s="12" customFormat="1">
      <c r="A228" s="12"/>
      <c r="B228" s="219"/>
      <c r="C228" s="220"/>
      <c r="D228" s="221" t="s">
        <v>145</v>
      </c>
      <c r="E228" s="222" t="s">
        <v>19</v>
      </c>
      <c r="F228" s="223" t="s">
        <v>963</v>
      </c>
      <c r="G228" s="220"/>
      <c r="H228" s="224">
        <v>135.09999999999999</v>
      </c>
      <c r="I228" s="225"/>
      <c r="J228" s="220"/>
      <c r="K228" s="220"/>
      <c r="L228" s="226"/>
      <c r="M228" s="227"/>
      <c r="N228" s="228"/>
      <c r="O228" s="228"/>
      <c r="P228" s="228"/>
      <c r="Q228" s="228"/>
      <c r="R228" s="228"/>
      <c r="S228" s="228"/>
      <c r="T228" s="229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0" t="s">
        <v>145</v>
      </c>
      <c r="AU228" s="230" t="s">
        <v>81</v>
      </c>
      <c r="AV228" s="12" t="s">
        <v>83</v>
      </c>
      <c r="AW228" s="12" t="s">
        <v>34</v>
      </c>
      <c r="AX228" s="12" t="s">
        <v>74</v>
      </c>
      <c r="AY228" s="230" t="s">
        <v>137</v>
      </c>
    </row>
    <row r="229" s="12" customFormat="1">
      <c r="A229" s="12"/>
      <c r="B229" s="219"/>
      <c r="C229" s="220"/>
      <c r="D229" s="221" t="s">
        <v>145</v>
      </c>
      <c r="E229" s="222" t="s">
        <v>19</v>
      </c>
      <c r="F229" s="223" t="s">
        <v>973</v>
      </c>
      <c r="G229" s="220"/>
      <c r="H229" s="224">
        <v>277</v>
      </c>
      <c r="I229" s="225"/>
      <c r="J229" s="220"/>
      <c r="K229" s="220"/>
      <c r="L229" s="226"/>
      <c r="M229" s="227"/>
      <c r="N229" s="228"/>
      <c r="O229" s="228"/>
      <c r="P229" s="228"/>
      <c r="Q229" s="228"/>
      <c r="R229" s="228"/>
      <c r="S229" s="228"/>
      <c r="T229" s="229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0" t="s">
        <v>145</v>
      </c>
      <c r="AU229" s="230" t="s">
        <v>81</v>
      </c>
      <c r="AV229" s="12" t="s">
        <v>83</v>
      </c>
      <c r="AW229" s="12" t="s">
        <v>34</v>
      </c>
      <c r="AX229" s="12" t="s">
        <v>74</v>
      </c>
      <c r="AY229" s="230" t="s">
        <v>137</v>
      </c>
    </row>
    <row r="230" s="12" customFormat="1">
      <c r="A230" s="12"/>
      <c r="B230" s="219"/>
      <c r="C230" s="220"/>
      <c r="D230" s="221" t="s">
        <v>145</v>
      </c>
      <c r="E230" s="222" t="s">
        <v>19</v>
      </c>
      <c r="F230" s="223" t="s">
        <v>974</v>
      </c>
      <c r="G230" s="220"/>
      <c r="H230" s="224">
        <v>8.8200000000000003</v>
      </c>
      <c r="I230" s="225"/>
      <c r="J230" s="220"/>
      <c r="K230" s="220"/>
      <c r="L230" s="226"/>
      <c r="M230" s="227"/>
      <c r="N230" s="228"/>
      <c r="O230" s="228"/>
      <c r="P230" s="228"/>
      <c r="Q230" s="228"/>
      <c r="R230" s="228"/>
      <c r="S230" s="228"/>
      <c r="T230" s="229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0" t="s">
        <v>145</v>
      </c>
      <c r="AU230" s="230" t="s">
        <v>81</v>
      </c>
      <c r="AV230" s="12" t="s">
        <v>83</v>
      </c>
      <c r="AW230" s="12" t="s">
        <v>34</v>
      </c>
      <c r="AX230" s="12" t="s">
        <v>74</v>
      </c>
      <c r="AY230" s="230" t="s">
        <v>137</v>
      </c>
    </row>
    <row r="231" s="13" customFormat="1">
      <c r="A231" s="13"/>
      <c r="B231" s="231"/>
      <c r="C231" s="232"/>
      <c r="D231" s="221" t="s">
        <v>145</v>
      </c>
      <c r="E231" s="233" t="s">
        <v>19</v>
      </c>
      <c r="F231" s="234" t="s">
        <v>147</v>
      </c>
      <c r="G231" s="232"/>
      <c r="H231" s="235">
        <v>3158.9200000000001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145</v>
      </c>
      <c r="AU231" s="241" t="s">
        <v>81</v>
      </c>
      <c r="AV231" s="13" t="s">
        <v>143</v>
      </c>
      <c r="AW231" s="13" t="s">
        <v>34</v>
      </c>
      <c r="AX231" s="13" t="s">
        <v>81</v>
      </c>
      <c r="AY231" s="241" t="s">
        <v>137</v>
      </c>
    </row>
    <row r="232" s="2" customFormat="1" ht="14.4" customHeight="1">
      <c r="A232" s="40"/>
      <c r="B232" s="41"/>
      <c r="C232" s="207" t="s">
        <v>394</v>
      </c>
      <c r="D232" s="207" t="s">
        <v>138</v>
      </c>
      <c r="E232" s="208" t="s">
        <v>376</v>
      </c>
      <c r="F232" s="209" t="s">
        <v>377</v>
      </c>
      <c r="G232" s="210" t="s">
        <v>141</v>
      </c>
      <c r="H232" s="211">
        <v>2993.4400000000001</v>
      </c>
      <c r="I232" s="212"/>
      <c r="J232" s="211">
        <f>ROUND(I232*H232,1)</f>
        <v>0</v>
      </c>
      <c r="K232" s="209" t="s">
        <v>142</v>
      </c>
      <c r="L232" s="46"/>
      <c r="M232" s="213" t="s">
        <v>19</v>
      </c>
      <c r="N232" s="214" t="s">
        <v>45</v>
      </c>
      <c r="O232" s="86"/>
      <c r="P232" s="215">
        <f>O232*H232</f>
        <v>0</v>
      </c>
      <c r="Q232" s="215">
        <v>0.00031</v>
      </c>
      <c r="R232" s="215">
        <f>Q232*H232</f>
        <v>0.92796639999999997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143</v>
      </c>
      <c r="AT232" s="217" t="s">
        <v>138</v>
      </c>
      <c r="AU232" s="217" t="s">
        <v>81</v>
      </c>
      <c r="AY232" s="19" t="s">
        <v>137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81</v>
      </c>
      <c r="BK232" s="218">
        <f>ROUND(I232*H232,1)</f>
        <v>0</v>
      </c>
      <c r="BL232" s="19" t="s">
        <v>143</v>
      </c>
      <c r="BM232" s="217" t="s">
        <v>976</v>
      </c>
    </row>
    <row r="233" s="15" customFormat="1">
      <c r="A233" s="15"/>
      <c r="B233" s="257"/>
      <c r="C233" s="258"/>
      <c r="D233" s="221" t="s">
        <v>145</v>
      </c>
      <c r="E233" s="259" t="s">
        <v>19</v>
      </c>
      <c r="F233" s="260" t="s">
        <v>361</v>
      </c>
      <c r="G233" s="258"/>
      <c r="H233" s="259" t="s">
        <v>19</v>
      </c>
      <c r="I233" s="261"/>
      <c r="J233" s="258"/>
      <c r="K233" s="258"/>
      <c r="L233" s="262"/>
      <c r="M233" s="263"/>
      <c r="N233" s="264"/>
      <c r="O233" s="264"/>
      <c r="P233" s="264"/>
      <c r="Q233" s="264"/>
      <c r="R233" s="264"/>
      <c r="S233" s="264"/>
      <c r="T233" s="26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6" t="s">
        <v>145</v>
      </c>
      <c r="AU233" s="266" t="s">
        <v>81</v>
      </c>
      <c r="AV233" s="15" t="s">
        <v>81</v>
      </c>
      <c r="AW233" s="15" t="s">
        <v>34</v>
      </c>
      <c r="AX233" s="15" t="s">
        <v>74</v>
      </c>
      <c r="AY233" s="266" t="s">
        <v>137</v>
      </c>
    </row>
    <row r="234" s="12" customFormat="1">
      <c r="A234" s="12"/>
      <c r="B234" s="219"/>
      <c r="C234" s="220"/>
      <c r="D234" s="221" t="s">
        <v>145</v>
      </c>
      <c r="E234" s="222" t="s">
        <v>19</v>
      </c>
      <c r="F234" s="223" t="s">
        <v>921</v>
      </c>
      <c r="G234" s="220"/>
      <c r="H234" s="224">
        <v>2738</v>
      </c>
      <c r="I234" s="225"/>
      <c r="J234" s="220"/>
      <c r="K234" s="220"/>
      <c r="L234" s="226"/>
      <c r="M234" s="227"/>
      <c r="N234" s="228"/>
      <c r="O234" s="228"/>
      <c r="P234" s="228"/>
      <c r="Q234" s="228"/>
      <c r="R234" s="228"/>
      <c r="S234" s="228"/>
      <c r="T234" s="229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0" t="s">
        <v>145</v>
      </c>
      <c r="AU234" s="230" t="s">
        <v>81</v>
      </c>
      <c r="AV234" s="12" t="s">
        <v>83</v>
      </c>
      <c r="AW234" s="12" t="s">
        <v>34</v>
      </c>
      <c r="AX234" s="12" t="s">
        <v>74</v>
      </c>
      <c r="AY234" s="230" t="s">
        <v>137</v>
      </c>
    </row>
    <row r="235" s="12" customFormat="1">
      <c r="A235" s="12"/>
      <c r="B235" s="219"/>
      <c r="C235" s="220"/>
      <c r="D235" s="221" t="s">
        <v>145</v>
      </c>
      <c r="E235" s="222" t="s">
        <v>19</v>
      </c>
      <c r="F235" s="223" t="s">
        <v>963</v>
      </c>
      <c r="G235" s="220"/>
      <c r="H235" s="224">
        <v>135.09999999999999</v>
      </c>
      <c r="I235" s="225"/>
      <c r="J235" s="220"/>
      <c r="K235" s="220"/>
      <c r="L235" s="226"/>
      <c r="M235" s="227"/>
      <c r="N235" s="228"/>
      <c r="O235" s="228"/>
      <c r="P235" s="228"/>
      <c r="Q235" s="228"/>
      <c r="R235" s="228"/>
      <c r="S235" s="228"/>
      <c r="T235" s="229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0" t="s">
        <v>145</v>
      </c>
      <c r="AU235" s="230" t="s">
        <v>81</v>
      </c>
      <c r="AV235" s="12" t="s">
        <v>83</v>
      </c>
      <c r="AW235" s="12" t="s">
        <v>34</v>
      </c>
      <c r="AX235" s="12" t="s">
        <v>74</v>
      </c>
      <c r="AY235" s="230" t="s">
        <v>137</v>
      </c>
    </row>
    <row r="236" s="12" customFormat="1">
      <c r="A236" s="12"/>
      <c r="B236" s="219"/>
      <c r="C236" s="220"/>
      <c r="D236" s="221" t="s">
        <v>145</v>
      </c>
      <c r="E236" s="222" t="s">
        <v>19</v>
      </c>
      <c r="F236" s="223" t="s">
        <v>977</v>
      </c>
      <c r="G236" s="220"/>
      <c r="H236" s="224">
        <v>116.63</v>
      </c>
      <c r="I236" s="225"/>
      <c r="J236" s="220"/>
      <c r="K236" s="220"/>
      <c r="L236" s="226"/>
      <c r="M236" s="227"/>
      <c r="N236" s="228"/>
      <c r="O236" s="228"/>
      <c r="P236" s="228"/>
      <c r="Q236" s="228"/>
      <c r="R236" s="228"/>
      <c r="S236" s="228"/>
      <c r="T236" s="229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0" t="s">
        <v>145</v>
      </c>
      <c r="AU236" s="230" t="s">
        <v>81</v>
      </c>
      <c r="AV236" s="12" t="s">
        <v>83</v>
      </c>
      <c r="AW236" s="12" t="s">
        <v>34</v>
      </c>
      <c r="AX236" s="12" t="s">
        <v>74</v>
      </c>
      <c r="AY236" s="230" t="s">
        <v>137</v>
      </c>
    </row>
    <row r="237" s="12" customFormat="1">
      <c r="A237" s="12"/>
      <c r="B237" s="219"/>
      <c r="C237" s="220"/>
      <c r="D237" s="221" t="s">
        <v>145</v>
      </c>
      <c r="E237" s="222" t="s">
        <v>19</v>
      </c>
      <c r="F237" s="223" t="s">
        <v>978</v>
      </c>
      <c r="G237" s="220"/>
      <c r="H237" s="224">
        <v>3.71</v>
      </c>
      <c r="I237" s="225"/>
      <c r="J237" s="220"/>
      <c r="K237" s="220"/>
      <c r="L237" s="226"/>
      <c r="M237" s="227"/>
      <c r="N237" s="228"/>
      <c r="O237" s="228"/>
      <c r="P237" s="228"/>
      <c r="Q237" s="228"/>
      <c r="R237" s="228"/>
      <c r="S237" s="228"/>
      <c r="T237" s="229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30" t="s">
        <v>145</v>
      </c>
      <c r="AU237" s="230" t="s">
        <v>81</v>
      </c>
      <c r="AV237" s="12" t="s">
        <v>83</v>
      </c>
      <c r="AW237" s="12" t="s">
        <v>34</v>
      </c>
      <c r="AX237" s="12" t="s">
        <v>74</v>
      </c>
      <c r="AY237" s="230" t="s">
        <v>137</v>
      </c>
    </row>
    <row r="238" s="13" customFormat="1">
      <c r="A238" s="13"/>
      <c r="B238" s="231"/>
      <c r="C238" s="232"/>
      <c r="D238" s="221" t="s">
        <v>145</v>
      </c>
      <c r="E238" s="233" t="s">
        <v>19</v>
      </c>
      <c r="F238" s="234" t="s">
        <v>147</v>
      </c>
      <c r="G238" s="232"/>
      <c r="H238" s="235">
        <v>2993.4400000000001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145</v>
      </c>
      <c r="AU238" s="241" t="s">
        <v>81</v>
      </c>
      <c r="AV238" s="13" t="s">
        <v>143</v>
      </c>
      <c r="AW238" s="13" t="s">
        <v>34</v>
      </c>
      <c r="AX238" s="13" t="s">
        <v>81</v>
      </c>
      <c r="AY238" s="241" t="s">
        <v>137</v>
      </c>
    </row>
    <row r="239" s="2" customFormat="1" ht="24.15" customHeight="1">
      <c r="A239" s="40"/>
      <c r="B239" s="41"/>
      <c r="C239" s="207" t="s">
        <v>399</v>
      </c>
      <c r="D239" s="207" t="s">
        <v>138</v>
      </c>
      <c r="E239" s="208" t="s">
        <v>382</v>
      </c>
      <c r="F239" s="209" t="s">
        <v>383</v>
      </c>
      <c r="G239" s="210" t="s">
        <v>141</v>
      </c>
      <c r="H239" s="211">
        <v>2993.4400000000001</v>
      </c>
      <c r="I239" s="212"/>
      <c r="J239" s="211">
        <f>ROUND(I239*H239,1)</f>
        <v>0</v>
      </c>
      <c r="K239" s="209" t="s">
        <v>142</v>
      </c>
      <c r="L239" s="46"/>
      <c r="M239" s="213" t="s">
        <v>19</v>
      </c>
      <c r="N239" s="214" t="s">
        <v>45</v>
      </c>
      <c r="O239" s="86"/>
      <c r="P239" s="215">
        <f>O239*H239</f>
        <v>0</v>
      </c>
      <c r="Q239" s="215">
        <v>0.12966</v>
      </c>
      <c r="R239" s="215">
        <f>Q239*H239</f>
        <v>388.12943039999999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143</v>
      </c>
      <c r="AT239" s="217" t="s">
        <v>138</v>
      </c>
      <c r="AU239" s="217" t="s">
        <v>81</v>
      </c>
      <c r="AY239" s="19" t="s">
        <v>137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81</v>
      </c>
      <c r="BK239" s="218">
        <f>ROUND(I239*H239,1)</f>
        <v>0</v>
      </c>
      <c r="BL239" s="19" t="s">
        <v>143</v>
      </c>
      <c r="BM239" s="217" t="s">
        <v>979</v>
      </c>
    </row>
    <row r="240" s="15" customFormat="1">
      <c r="A240" s="15"/>
      <c r="B240" s="257"/>
      <c r="C240" s="258"/>
      <c r="D240" s="221" t="s">
        <v>145</v>
      </c>
      <c r="E240" s="259" t="s">
        <v>19</v>
      </c>
      <c r="F240" s="260" t="s">
        <v>361</v>
      </c>
      <c r="G240" s="258"/>
      <c r="H240" s="259" t="s">
        <v>19</v>
      </c>
      <c r="I240" s="261"/>
      <c r="J240" s="258"/>
      <c r="K240" s="258"/>
      <c r="L240" s="262"/>
      <c r="M240" s="263"/>
      <c r="N240" s="264"/>
      <c r="O240" s="264"/>
      <c r="P240" s="264"/>
      <c r="Q240" s="264"/>
      <c r="R240" s="264"/>
      <c r="S240" s="264"/>
      <c r="T240" s="26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6" t="s">
        <v>145</v>
      </c>
      <c r="AU240" s="266" t="s">
        <v>81</v>
      </c>
      <c r="AV240" s="15" t="s">
        <v>81</v>
      </c>
      <c r="AW240" s="15" t="s">
        <v>34</v>
      </c>
      <c r="AX240" s="15" t="s">
        <v>74</v>
      </c>
      <c r="AY240" s="266" t="s">
        <v>137</v>
      </c>
    </row>
    <row r="241" s="12" customFormat="1">
      <c r="A241" s="12"/>
      <c r="B241" s="219"/>
      <c r="C241" s="220"/>
      <c r="D241" s="221" t="s">
        <v>145</v>
      </c>
      <c r="E241" s="222" t="s">
        <v>19</v>
      </c>
      <c r="F241" s="223" t="s">
        <v>921</v>
      </c>
      <c r="G241" s="220"/>
      <c r="H241" s="224">
        <v>2738</v>
      </c>
      <c r="I241" s="225"/>
      <c r="J241" s="220"/>
      <c r="K241" s="220"/>
      <c r="L241" s="226"/>
      <c r="M241" s="227"/>
      <c r="N241" s="228"/>
      <c r="O241" s="228"/>
      <c r="P241" s="228"/>
      <c r="Q241" s="228"/>
      <c r="R241" s="228"/>
      <c r="S241" s="228"/>
      <c r="T241" s="229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0" t="s">
        <v>145</v>
      </c>
      <c r="AU241" s="230" t="s">
        <v>81</v>
      </c>
      <c r="AV241" s="12" t="s">
        <v>83</v>
      </c>
      <c r="AW241" s="12" t="s">
        <v>34</v>
      </c>
      <c r="AX241" s="12" t="s">
        <v>74</v>
      </c>
      <c r="AY241" s="230" t="s">
        <v>137</v>
      </c>
    </row>
    <row r="242" s="12" customFormat="1">
      <c r="A242" s="12"/>
      <c r="B242" s="219"/>
      <c r="C242" s="220"/>
      <c r="D242" s="221" t="s">
        <v>145</v>
      </c>
      <c r="E242" s="222" t="s">
        <v>19</v>
      </c>
      <c r="F242" s="223" t="s">
        <v>963</v>
      </c>
      <c r="G242" s="220"/>
      <c r="H242" s="224">
        <v>135.09999999999999</v>
      </c>
      <c r="I242" s="225"/>
      <c r="J242" s="220"/>
      <c r="K242" s="220"/>
      <c r="L242" s="226"/>
      <c r="M242" s="227"/>
      <c r="N242" s="228"/>
      <c r="O242" s="228"/>
      <c r="P242" s="228"/>
      <c r="Q242" s="228"/>
      <c r="R242" s="228"/>
      <c r="S242" s="228"/>
      <c r="T242" s="229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0" t="s">
        <v>145</v>
      </c>
      <c r="AU242" s="230" t="s">
        <v>81</v>
      </c>
      <c r="AV242" s="12" t="s">
        <v>83</v>
      </c>
      <c r="AW242" s="12" t="s">
        <v>34</v>
      </c>
      <c r="AX242" s="12" t="s">
        <v>74</v>
      </c>
      <c r="AY242" s="230" t="s">
        <v>137</v>
      </c>
    </row>
    <row r="243" s="12" customFormat="1">
      <c r="A243" s="12"/>
      <c r="B243" s="219"/>
      <c r="C243" s="220"/>
      <c r="D243" s="221" t="s">
        <v>145</v>
      </c>
      <c r="E243" s="222" t="s">
        <v>19</v>
      </c>
      <c r="F243" s="223" t="s">
        <v>977</v>
      </c>
      <c r="G243" s="220"/>
      <c r="H243" s="224">
        <v>116.63</v>
      </c>
      <c r="I243" s="225"/>
      <c r="J243" s="220"/>
      <c r="K243" s="220"/>
      <c r="L243" s="226"/>
      <c r="M243" s="227"/>
      <c r="N243" s="228"/>
      <c r="O243" s="228"/>
      <c r="P243" s="228"/>
      <c r="Q243" s="228"/>
      <c r="R243" s="228"/>
      <c r="S243" s="228"/>
      <c r="T243" s="229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0" t="s">
        <v>145</v>
      </c>
      <c r="AU243" s="230" t="s">
        <v>81</v>
      </c>
      <c r="AV243" s="12" t="s">
        <v>83</v>
      </c>
      <c r="AW243" s="12" t="s">
        <v>34</v>
      </c>
      <c r="AX243" s="12" t="s">
        <v>74</v>
      </c>
      <c r="AY243" s="230" t="s">
        <v>137</v>
      </c>
    </row>
    <row r="244" s="12" customFormat="1">
      <c r="A244" s="12"/>
      <c r="B244" s="219"/>
      <c r="C244" s="220"/>
      <c r="D244" s="221" t="s">
        <v>145</v>
      </c>
      <c r="E244" s="222" t="s">
        <v>19</v>
      </c>
      <c r="F244" s="223" t="s">
        <v>978</v>
      </c>
      <c r="G244" s="220"/>
      <c r="H244" s="224">
        <v>3.71</v>
      </c>
      <c r="I244" s="225"/>
      <c r="J244" s="220"/>
      <c r="K244" s="220"/>
      <c r="L244" s="226"/>
      <c r="M244" s="227"/>
      <c r="N244" s="228"/>
      <c r="O244" s="228"/>
      <c r="P244" s="228"/>
      <c r="Q244" s="228"/>
      <c r="R244" s="228"/>
      <c r="S244" s="228"/>
      <c r="T244" s="229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0" t="s">
        <v>145</v>
      </c>
      <c r="AU244" s="230" t="s">
        <v>81</v>
      </c>
      <c r="AV244" s="12" t="s">
        <v>83</v>
      </c>
      <c r="AW244" s="12" t="s">
        <v>34</v>
      </c>
      <c r="AX244" s="12" t="s">
        <v>74</v>
      </c>
      <c r="AY244" s="230" t="s">
        <v>137</v>
      </c>
    </row>
    <row r="245" s="13" customFormat="1">
      <c r="A245" s="13"/>
      <c r="B245" s="231"/>
      <c r="C245" s="232"/>
      <c r="D245" s="221" t="s">
        <v>145</v>
      </c>
      <c r="E245" s="233" t="s">
        <v>19</v>
      </c>
      <c r="F245" s="234" t="s">
        <v>147</v>
      </c>
      <c r="G245" s="232"/>
      <c r="H245" s="235">
        <v>2993.4400000000001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145</v>
      </c>
      <c r="AU245" s="241" t="s">
        <v>81</v>
      </c>
      <c r="AV245" s="13" t="s">
        <v>143</v>
      </c>
      <c r="AW245" s="13" t="s">
        <v>34</v>
      </c>
      <c r="AX245" s="13" t="s">
        <v>81</v>
      </c>
      <c r="AY245" s="241" t="s">
        <v>137</v>
      </c>
    </row>
    <row r="246" s="2" customFormat="1" ht="14.4" customHeight="1">
      <c r="A246" s="40"/>
      <c r="B246" s="41"/>
      <c r="C246" s="207" t="s">
        <v>405</v>
      </c>
      <c r="D246" s="207" t="s">
        <v>138</v>
      </c>
      <c r="E246" s="208" t="s">
        <v>390</v>
      </c>
      <c r="F246" s="209" t="s">
        <v>391</v>
      </c>
      <c r="G246" s="210" t="s">
        <v>201</v>
      </c>
      <c r="H246" s="211">
        <v>72.900000000000006</v>
      </c>
      <c r="I246" s="212"/>
      <c r="J246" s="211">
        <f>ROUND(I246*H246,1)</f>
        <v>0</v>
      </c>
      <c r="K246" s="209" t="s">
        <v>142</v>
      </c>
      <c r="L246" s="46"/>
      <c r="M246" s="213" t="s">
        <v>19</v>
      </c>
      <c r="N246" s="214" t="s">
        <v>45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143</v>
      </c>
      <c r="AT246" s="217" t="s">
        <v>138</v>
      </c>
      <c r="AU246" s="217" t="s">
        <v>81</v>
      </c>
      <c r="AY246" s="19" t="s">
        <v>137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81</v>
      </c>
      <c r="BK246" s="218">
        <f>ROUND(I246*H246,1)</f>
        <v>0</v>
      </c>
      <c r="BL246" s="19" t="s">
        <v>143</v>
      </c>
      <c r="BM246" s="217" t="s">
        <v>980</v>
      </c>
    </row>
    <row r="247" s="12" customFormat="1">
      <c r="A247" s="12"/>
      <c r="B247" s="219"/>
      <c r="C247" s="220"/>
      <c r="D247" s="221" t="s">
        <v>145</v>
      </c>
      <c r="E247" s="222" t="s">
        <v>19</v>
      </c>
      <c r="F247" s="223" t="s">
        <v>981</v>
      </c>
      <c r="G247" s="220"/>
      <c r="H247" s="224">
        <v>72.900000000000006</v>
      </c>
      <c r="I247" s="225"/>
      <c r="J247" s="220"/>
      <c r="K247" s="220"/>
      <c r="L247" s="226"/>
      <c r="M247" s="227"/>
      <c r="N247" s="228"/>
      <c r="O247" s="228"/>
      <c r="P247" s="228"/>
      <c r="Q247" s="228"/>
      <c r="R247" s="228"/>
      <c r="S247" s="228"/>
      <c r="T247" s="229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0" t="s">
        <v>145</v>
      </c>
      <c r="AU247" s="230" t="s">
        <v>81</v>
      </c>
      <c r="AV247" s="12" t="s">
        <v>83</v>
      </c>
      <c r="AW247" s="12" t="s">
        <v>34</v>
      </c>
      <c r="AX247" s="12" t="s">
        <v>74</v>
      </c>
      <c r="AY247" s="230" t="s">
        <v>137</v>
      </c>
    </row>
    <row r="248" s="13" customFormat="1">
      <c r="A248" s="13"/>
      <c r="B248" s="231"/>
      <c r="C248" s="232"/>
      <c r="D248" s="221" t="s">
        <v>145</v>
      </c>
      <c r="E248" s="233" t="s">
        <v>19</v>
      </c>
      <c r="F248" s="234" t="s">
        <v>147</v>
      </c>
      <c r="G248" s="232"/>
      <c r="H248" s="235">
        <v>72.900000000000006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145</v>
      </c>
      <c r="AU248" s="241" t="s">
        <v>81</v>
      </c>
      <c r="AV248" s="13" t="s">
        <v>143</v>
      </c>
      <c r="AW248" s="13" t="s">
        <v>34</v>
      </c>
      <c r="AX248" s="13" t="s">
        <v>81</v>
      </c>
      <c r="AY248" s="241" t="s">
        <v>137</v>
      </c>
    </row>
    <row r="249" s="2" customFormat="1" ht="14.4" customHeight="1">
      <c r="A249" s="40"/>
      <c r="B249" s="41"/>
      <c r="C249" s="267" t="s">
        <v>409</v>
      </c>
      <c r="D249" s="267" t="s">
        <v>243</v>
      </c>
      <c r="E249" s="268" t="s">
        <v>395</v>
      </c>
      <c r="F249" s="269" t="s">
        <v>396</v>
      </c>
      <c r="G249" s="270" t="s">
        <v>246</v>
      </c>
      <c r="H249" s="271">
        <v>3.6400000000000001</v>
      </c>
      <c r="I249" s="272"/>
      <c r="J249" s="271">
        <f>ROUND(I249*H249,1)</f>
        <v>0</v>
      </c>
      <c r="K249" s="269" t="s">
        <v>142</v>
      </c>
      <c r="L249" s="273"/>
      <c r="M249" s="274" t="s">
        <v>19</v>
      </c>
      <c r="N249" s="275" t="s">
        <v>45</v>
      </c>
      <c r="O249" s="86"/>
      <c r="P249" s="215">
        <f>O249*H249</f>
        <v>0</v>
      </c>
      <c r="Q249" s="215">
        <v>1</v>
      </c>
      <c r="R249" s="215">
        <f>Q249*H249</f>
        <v>3.6400000000000001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171</v>
      </c>
      <c r="AT249" s="217" t="s">
        <v>243</v>
      </c>
      <c r="AU249" s="217" t="s">
        <v>81</v>
      </c>
      <c r="AY249" s="19" t="s">
        <v>137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81</v>
      </c>
      <c r="BK249" s="218">
        <f>ROUND(I249*H249,1)</f>
        <v>0</v>
      </c>
      <c r="BL249" s="19" t="s">
        <v>143</v>
      </c>
      <c r="BM249" s="217" t="s">
        <v>982</v>
      </c>
    </row>
    <row r="250" s="12" customFormat="1">
      <c r="A250" s="12"/>
      <c r="B250" s="219"/>
      <c r="C250" s="220"/>
      <c r="D250" s="221" t="s">
        <v>145</v>
      </c>
      <c r="E250" s="222" t="s">
        <v>19</v>
      </c>
      <c r="F250" s="223" t="s">
        <v>983</v>
      </c>
      <c r="G250" s="220"/>
      <c r="H250" s="224">
        <v>3.6400000000000001</v>
      </c>
      <c r="I250" s="225"/>
      <c r="J250" s="220"/>
      <c r="K250" s="220"/>
      <c r="L250" s="226"/>
      <c r="M250" s="227"/>
      <c r="N250" s="228"/>
      <c r="O250" s="228"/>
      <c r="P250" s="228"/>
      <c r="Q250" s="228"/>
      <c r="R250" s="228"/>
      <c r="S250" s="228"/>
      <c r="T250" s="229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0" t="s">
        <v>145</v>
      </c>
      <c r="AU250" s="230" t="s">
        <v>81</v>
      </c>
      <c r="AV250" s="12" t="s">
        <v>83</v>
      </c>
      <c r="AW250" s="12" t="s">
        <v>34</v>
      </c>
      <c r="AX250" s="12" t="s">
        <v>74</v>
      </c>
      <c r="AY250" s="230" t="s">
        <v>137</v>
      </c>
    </row>
    <row r="251" s="13" customFormat="1">
      <c r="A251" s="13"/>
      <c r="B251" s="231"/>
      <c r="C251" s="232"/>
      <c r="D251" s="221" t="s">
        <v>145</v>
      </c>
      <c r="E251" s="233" t="s">
        <v>19</v>
      </c>
      <c r="F251" s="234" t="s">
        <v>147</v>
      </c>
      <c r="G251" s="232"/>
      <c r="H251" s="235">
        <v>3.6400000000000001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145</v>
      </c>
      <c r="AU251" s="241" t="s">
        <v>81</v>
      </c>
      <c r="AV251" s="13" t="s">
        <v>143</v>
      </c>
      <c r="AW251" s="13" t="s">
        <v>34</v>
      </c>
      <c r="AX251" s="13" t="s">
        <v>81</v>
      </c>
      <c r="AY251" s="241" t="s">
        <v>137</v>
      </c>
    </row>
    <row r="252" s="2" customFormat="1" ht="14.4" customHeight="1">
      <c r="A252" s="40"/>
      <c r="B252" s="41"/>
      <c r="C252" s="267" t="s">
        <v>413</v>
      </c>
      <c r="D252" s="267" t="s">
        <v>243</v>
      </c>
      <c r="E252" s="268" t="s">
        <v>400</v>
      </c>
      <c r="F252" s="269" t="s">
        <v>257</v>
      </c>
      <c r="G252" s="270" t="s">
        <v>246</v>
      </c>
      <c r="H252" s="271">
        <v>145.78999999999999</v>
      </c>
      <c r="I252" s="272"/>
      <c r="J252" s="271">
        <f>ROUND(I252*H252,1)</f>
        <v>0</v>
      </c>
      <c r="K252" s="269" t="s">
        <v>142</v>
      </c>
      <c r="L252" s="273"/>
      <c r="M252" s="274" t="s">
        <v>19</v>
      </c>
      <c r="N252" s="275" t="s">
        <v>45</v>
      </c>
      <c r="O252" s="86"/>
      <c r="P252" s="215">
        <f>O252*H252</f>
        <v>0</v>
      </c>
      <c r="Q252" s="215">
        <v>1</v>
      </c>
      <c r="R252" s="215">
        <f>Q252*H252</f>
        <v>145.78999999999999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171</v>
      </c>
      <c r="AT252" s="217" t="s">
        <v>243</v>
      </c>
      <c r="AU252" s="217" t="s">
        <v>81</v>
      </c>
      <c r="AY252" s="19" t="s">
        <v>137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81</v>
      </c>
      <c r="BK252" s="218">
        <f>ROUND(I252*H252,1)</f>
        <v>0</v>
      </c>
      <c r="BL252" s="19" t="s">
        <v>143</v>
      </c>
      <c r="BM252" s="217" t="s">
        <v>984</v>
      </c>
    </row>
    <row r="253" s="12" customFormat="1">
      <c r="A253" s="12"/>
      <c r="B253" s="219"/>
      <c r="C253" s="220"/>
      <c r="D253" s="221" t="s">
        <v>145</v>
      </c>
      <c r="E253" s="222" t="s">
        <v>19</v>
      </c>
      <c r="F253" s="223" t="s">
        <v>985</v>
      </c>
      <c r="G253" s="220"/>
      <c r="H253" s="224">
        <v>145.78999999999999</v>
      </c>
      <c r="I253" s="225"/>
      <c r="J253" s="220"/>
      <c r="K253" s="220"/>
      <c r="L253" s="226"/>
      <c r="M253" s="227"/>
      <c r="N253" s="228"/>
      <c r="O253" s="228"/>
      <c r="P253" s="228"/>
      <c r="Q253" s="228"/>
      <c r="R253" s="228"/>
      <c r="S253" s="228"/>
      <c r="T253" s="229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0" t="s">
        <v>145</v>
      </c>
      <c r="AU253" s="230" t="s">
        <v>81</v>
      </c>
      <c r="AV253" s="12" t="s">
        <v>83</v>
      </c>
      <c r="AW253" s="12" t="s">
        <v>34</v>
      </c>
      <c r="AX253" s="12" t="s">
        <v>81</v>
      </c>
      <c r="AY253" s="230" t="s">
        <v>137</v>
      </c>
    </row>
    <row r="254" s="11" customFormat="1" ht="22.8" customHeight="1">
      <c r="A254" s="11"/>
      <c r="B254" s="193"/>
      <c r="C254" s="194"/>
      <c r="D254" s="195" t="s">
        <v>73</v>
      </c>
      <c r="E254" s="289" t="s">
        <v>403</v>
      </c>
      <c r="F254" s="289" t="s">
        <v>404</v>
      </c>
      <c r="G254" s="194"/>
      <c r="H254" s="194"/>
      <c r="I254" s="197"/>
      <c r="J254" s="290">
        <f>BK254</f>
        <v>0</v>
      </c>
      <c r="K254" s="194"/>
      <c r="L254" s="199"/>
      <c r="M254" s="200"/>
      <c r="N254" s="201"/>
      <c r="O254" s="201"/>
      <c r="P254" s="202">
        <f>SUM(P255:P272)</f>
        <v>0</v>
      </c>
      <c r="Q254" s="201"/>
      <c r="R254" s="202">
        <f>SUM(R255:R272)</f>
        <v>14.463754000000002</v>
      </c>
      <c r="S254" s="201"/>
      <c r="T254" s="203">
        <f>SUM(T255:T272)</f>
        <v>0</v>
      </c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R254" s="204" t="s">
        <v>81</v>
      </c>
      <c r="AT254" s="205" t="s">
        <v>73</v>
      </c>
      <c r="AU254" s="205" t="s">
        <v>81</v>
      </c>
      <c r="AY254" s="204" t="s">
        <v>137</v>
      </c>
      <c r="BK254" s="206">
        <f>SUM(BK255:BK272)</f>
        <v>0</v>
      </c>
    </row>
    <row r="255" s="2" customFormat="1" ht="14.4" customHeight="1">
      <c r="A255" s="40"/>
      <c r="B255" s="41"/>
      <c r="C255" s="207" t="s">
        <v>418</v>
      </c>
      <c r="D255" s="207" t="s">
        <v>138</v>
      </c>
      <c r="E255" s="208" t="s">
        <v>406</v>
      </c>
      <c r="F255" s="209" t="s">
        <v>407</v>
      </c>
      <c r="G255" s="210" t="s">
        <v>150</v>
      </c>
      <c r="H255" s="211">
        <v>2</v>
      </c>
      <c r="I255" s="212"/>
      <c r="J255" s="211">
        <f>ROUND(I255*H255,1)</f>
        <v>0</v>
      </c>
      <c r="K255" s="209" t="s">
        <v>142</v>
      </c>
      <c r="L255" s="46"/>
      <c r="M255" s="213" t="s">
        <v>19</v>
      </c>
      <c r="N255" s="214" t="s">
        <v>45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143</v>
      </c>
      <c r="AT255" s="217" t="s">
        <v>138</v>
      </c>
      <c r="AU255" s="217" t="s">
        <v>83</v>
      </c>
      <c r="AY255" s="19" t="s">
        <v>137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81</v>
      </c>
      <c r="BK255" s="218">
        <f>ROUND(I255*H255,1)</f>
        <v>0</v>
      </c>
      <c r="BL255" s="19" t="s">
        <v>143</v>
      </c>
      <c r="BM255" s="217" t="s">
        <v>986</v>
      </c>
    </row>
    <row r="256" s="2" customFormat="1" ht="14.4" customHeight="1">
      <c r="A256" s="40"/>
      <c r="B256" s="41"/>
      <c r="C256" s="267" t="s">
        <v>422</v>
      </c>
      <c r="D256" s="267" t="s">
        <v>243</v>
      </c>
      <c r="E256" s="268" t="s">
        <v>410</v>
      </c>
      <c r="F256" s="269" t="s">
        <v>411</v>
      </c>
      <c r="G256" s="270" t="s">
        <v>150</v>
      </c>
      <c r="H256" s="271">
        <v>2</v>
      </c>
      <c r="I256" s="272"/>
      <c r="J256" s="271">
        <f>ROUND(I256*H256,1)</f>
        <v>0</v>
      </c>
      <c r="K256" s="269" t="s">
        <v>142</v>
      </c>
      <c r="L256" s="273"/>
      <c r="M256" s="274" t="s">
        <v>19</v>
      </c>
      <c r="N256" s="275" t="s">
        <v>45</v>
      </c>
      <c r="O256" s="86"/>
      <c r="P256" s="215">
        <f>O256*H256</f>
        <v>0</v>
      </c>
      <c r="Q256" s="215">
        <v>0.0020999999999999999</v>
      </c>
      <c r="R256" s="215">
        <f>Q256*H256</f>
        <v>0.0041999999999999997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171</v>
      </c>
      <c r="AT256" s="217" t="s">
        <v>243</v>
      </c>
      <c r="AU256" s="217" t="s">
        <v>83</v>
      </c>
      <c r="AY256" s="19" t="s">
        <v>137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81</v>
      </c>
      <c r="BK256" s="218">
        <f>ROUND(I256*H256,1)</f>
        <v>0</v>
      </c>
      <c r="BL256" s="19" t="s">
        <v>143</v>
      </c>
      <c r="BM256" s="217" t="s">
        <v>987</v>
      </c>
    </row>
    <row r="257" s="2" customFormat="1" ht="24.15" customHeight="1">
      <c r="A257" s="40"/>
      <c r="B257" s="41"/>
      <c r="C257" s="207" t="s">
        <v>426</v>
      </c>
      <c r="D257" s="207" t="s">
        <v>138</v>
      </c>
      <c r="E257" s="208" t="s">
        <v>441</v>
      </c>
      <c r="F257" s="209" t="s">
        <v>442</v>
      </c>
      <c r="G257" s="210" t="s">
        <v>310</v>
      </c>
      <c r="H257" s="211">
        <v>55.5</v>
      </c>
      <c r="I257" s="212"/>
      <c r="J257" s="211">
        <f>ROUND(I257*H257,1)</f>
        <v>0</v>
      </c>
      <c r="K257" s="209" t="s">
        <v>142</v>
      </c>
      <c r="L257" s="46"/>
      <c r="M257" s="213" t="s">
        <v>19</v>
      </c>
      <c r="N257" s="214" t="s">
        <v>45</v>
      </c>
      <c r="O257" s="86"/>
      <c r="P257" s="215">
        <f>O257*H257</f>
        <v>0</v>
      </c>
      <c r="Q257" s="215">
        <v>0.15540000000000001</v>
      </c>
      <c r="R257" s="215">
        <f>Q257*H257</f>
        <v>8.6247000000000007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143</v>
      </c>
      <c r="AT257" s="217" t="s">
        <v>138</v>
      </c>
      <c r="AU257" s="217" t="s">
        <v>83</v>
      </c>
      <c r="AY257" s="19" t="s">
        <v>137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81</v>
      </c>
      <c r="BK257" s="218">
        <f>ROUND(I257*H257,1)</f>
        <v>0</v>
      </c>
      <c r="BL257" s="19" t="s">
        <v>143</v>
      </c>
      <c r="BM257" s="217" t="s">
        <v>988</v>
      </c>
    </row>
    <row r="258" s="12" customFormat="1">
      <c r="A258" s="12"/>
      <c r="B258" s="219"/>
      <c r="C258" s="220"/>
      <c r="D258" s="221" t="s">
        <v>145</v>
      </c>
      <c r="E258" s="222" t="s">
        <v>19</v>
      </c>
      <c r="F258" s="223" t="s">
        <v>989</v>
      </c>
      <c r="G258" s="220"/>
      <c r="H258" s="224">
        <v>18.5</v>
      </c>
      <c r="I258" s="225"/>
      <c r="J258" s="220"/>
      <c r="K258" s="220"/>
      <c r="L258" s="226"/>
      <c r="M258" s="227"/>
      <c r="N258" s="228"/>
      <c r="O258" s="228"/>
      <c r="P258" s="228"/>
      <c r="Q258" s="228"/>
      <c r="R258" s="228"/>
      <c r="S258" s="228"/>
      <c r="T258" s="229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30" t="s">
        <v>145</v>
      </c>
      <c r="AU258" s="230" t="s">
        <v>83</v>
      </c>
      <c r="AV258" s="12" t="s">
        <v>83</v>
      </c>
      <c r="AW258" s="12" t="s">
        <v>34</v>
      </c>
      <c r="AX258" s="12" t="s">
        <v>74</v>
      </c>
      <c r="AY258" s="230" t="s">
        <v>137</v>
      </c>
    </row>
    <row r="259" s="12" customFormat="1">
      <c r="A259" s="12"/>
      <c r="B259" s="219"/>
      <c r="C259" s="220"/>
      <c r="D259" s="221" t="s">
        <v>145</v>
      </c>
      <c r="E259" s="222" t="s">
        <v>19</v>
      </c>
      <c r="F259" s="223" t="s">
        <v>990</v>
      </c>
      <c r="G259" s="220"/>
      <c r="H259" s="224">
        <v>37</v>
      </c>
      <c r="I259" s="225"/>
      <c r="J259" s="220"/>
      <c r="K259" s="220"/>
      <c r="L259" s="226"/>
      <c r="M259" s="227"/>
      <c r="N259" s="228"/>
      <c r="O259" s="228"/>
      <c r="P259" s="228"/>
      <c r="Q259" s="228"/>
      <c r="R259" s="228"/>
      <c r="S259" s="228"/>
      <c r="T259" s="229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0" t="s">
        <v>145</v>
      </c>
      <c r="AU259" s="230" t="s">
        <v>83</v>
      </c>
      <c r="AV259" s="12" t="s">
        <v>83</v>
      </c>
      <c r="AW259" s="12" t="s">
        <v>34</v>
      </c>
      <c r="AX259" s="12" t="s">
        <v>74</v>
      </c>
      <c r="AY259" s="230" t="s">
        <v>137</v>
      </c>
    </row>
    <row r="260" s="13" customFormat="1">
      <c r="A260" s="13"/>
      <c r="B260" s="231"/>
      <c r="C260" s="232"/>
      <c r="D260" s="221" t="s">
        <v>145</v>
      </c>
      <c r="E260" s="233" t="s">
        <v>19</v>
      </c>
      <c r="F260" s="234" t="s">
        <v>147</v>
      </c>
      <c r="G260" s="232"/>
      <c r="H260" s="235">
        <v>55.5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145</v>
      </c>
      <c r="AU260" s="241" t="s">
        <v>83</v>
      </c>
      <c r="AV260" s="13" t="s">
        <v>143</v>
      </c>
      <c r="AW260" s="13" t="s">
        <v>34</v>
      </c>
      <c r="AX260" s="13" t="s">
        <v>81</v>
      </c>
      <c r="AY260" s="241" t="s">
        <v>137</v>
      </c>
    </row>
    <row r="261" s="2" customFormat="1" ht="14.4" customHeight="1">
      <c r="A261" s="40"/>
      <c r="B261" s="41"/>
      <c r="C261" s="267" t="s">
        <v>431</v>
      </c>
      <c r="D261" s="267" t="s">
        <v>243</v>
      </c>
      <c r="E261" s="268" t="s">
        <v>446</v>
      </c>
      <c r="F261" s="269" t="s">
        <v>447</v>
      </c>
      <c r="G261" s="270" t="s">
        <v>310</v>
      </c>
      <c r="H261" s="271">
        <v>61.049999999999997</v>
      </c>
      <c r="I261" s="272"/>
      <c r="J261" s="271">
        <f>ROUND(I261*H261,1)</f>
        <v>0</v>
      </c>
      <c r="K261" s="269" t="s">
        <v>142</v>
      </c>
      <c r="L261" s="273"/>
      <c r="M261" s="274" t="s">
        <v>19</v>
      </c>
      <c r="N261" s="275" t="s">
        <v>45</v>
      </c>
      <c r="O261" s="86"/>
      <c r="P261" s="215">
        <f>O261*H261</f>
        <v>0</v>
      </c>
      <c r="Q261" s="215">
        <v>0.080000000000000002</v>
      </c>
      <c r="R261" s="215">
        <f>Q261*H261</f>
        <v>4.8839999999999995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171</v>
      </c>
      <c r="AT261" s="217" t="s">
        <v>243</v>
      </c>
      <c r="AU261" s="217" t="s">
        <v>83</v>
      </c>
      <c r="AY261" s="19" t="s">
        <v>137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81</v>
      </c>
      <c r="BK261" s="218">
        <f>ROUND(I261*H261,1)</f>
        <v>0</v>
      </c>
      <c r="BL261" s="19" t="s">
        <v>143</v>
      </c>
      <c r="BM261" s="217" t="s">
        <v>991</v>
      </c>
    </row>
    <row r="262" s="12" customFormat="1">
      <c r="A262" s="12"/>
      <c r="B262" s="219"/>
      <c r="C262" s="220"/>
      <c r="D262" s="221" t="s">
        <v>145</v>
      </c>
      <c r="E262" s="222" t="s">
        <v>19</v>
      </c>
      <c r="F262" s="223" t="s">
        <v>992</v>
      </c>
      <c r="G262" s="220"/>
      <c r="H262" s="224">
        <v>61.049999999999997</v>
      </c>
      <c r="I262" s="225"/>
      <c r="J262" s="220"/>
      <c r="K262" s="220"/>
      <c r="L262" s="226"/>
      <c r="M262" s="227"/>
      <c r="N262" s="228"/>
      <c r="O262" s="228"/>
      <c r="P262" s="228"/>
      <c r="Q262" s="228"/>
      <c r="R262" s="228"/>
      <c r="S262" s="228"/>
      <c r="T262" s="229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0" t="s">
        <v>145</v>
      </c>
      <c r="AU262" s="230" t="s">
        <v>83</v>
      </c>
      <c r="AV262" s="12" t="s">
        <v>83</v>
      </c>
      <c r="AW262" s="12" t="s">
        <v>34</v>
      </c>
      <c r="AX262" s="12" t="s">
        <v>81</v>
      </c>
      <c r="AY262" s="230" t="s">
        <v>137</v>
      </c>
    </row>
    <row r="263" s="2" customFormat="1" ht="24.15" customHeight="1">
      <c r="A263" s="40"/>
      <c r="B263" s="41"/>
      <c r="C263" s="207" t="s">
        <v>436</v>
      </c>
      <c r="D263" s="207" t="s">
        <v>138</v>
      </c>
      <c r="E263" s="208" t="s">
        <v>451</v>
      </c>
      <c r="F263" s="209" t="s">
        <v>452</v>
      </c>
      <c r="G263" s="210" t="s">
        <v>310</v>
      </c>
      <c r="H263" s="211">
        <v>18.600000000000001</v>
      </c>
      <c r="I263" s="212"/>
      <c r="J263" s="211">
        <f>ROUND(I263*H263,1)</f>
        <v>0</v>
      </c>
      <c r="K263" s="209" t="s">
        <v>142</v>
      </c>
      <c r="L263" s="46"/>
      <c r="M263" s="213" t="s">
        <v>19</v>
      </c>
      <c r="N263" s="214" t="s">
        <v>45</v>
      </c>
      <c r="O263" s="86"/>
      <c r="P263" s="215">
        <f>O263*H263</f>
        <v>0</v>
      </c>
      <c r="Q263" s="215">
        <v>0.00034000000000000002</v>
      </c>
      <c r="R263" s="215">
        <f>Q263*H263</f>
        <v>0.0063240000000000006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143</v>
      </c>
      <c r="AT263" s="217" t="s">
        <v>138</v>
      </c>
      <c r="AU263" s="217" t="s">
        <v>83</v>
      </c>
      <c r="AY263" s="19" t="s">
        <v>137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81</v>
      </c>
      <c r="BK263" s="218">
        <f>ROUND(I263*H263,1)</f>
        <v>0</v>
      </c>
      <c r="BL263" s="19" t="s">
        <v>143</v>
      </c>
      <c r="BM263" s="217" t="s">
        <v>993</v>
      </c>
    </row>
    <row r="264" s="12" customFormat="1">
      <c r="A264" s="12"/>
      <c r="B264" s="219"/>
      <c r="C264" s="220"/>
      <c r="D264" s="221" t="s">
        <v>145</v>
      </c>
      <c r="E264" s="222" t="s">
        <v>19</v>
      </c>
      <c r="F264" s="223" t="s">
        <v>994</v>
      </c>
      <c r="G264" s="220"/>
      <c r="H264" s="224">
        <v>18.600000000000001</v>
      </c>
      <c r="I264" s="225"/>
      <c r="J264" s="220"/>
      <c r="K264" s="220"/>
      <c r="L264" s="226"/>
      <c r="M264" s="227"/>
      <c r="N264" s="228"/>
      <c r="O264" s="228"/>
      <c r="P264" s="228"/>
      <c r="Q264" s="228"/>
      <c r="R264" s="228"/>
      <c r="S264" s="228"/>
      <c r="T264" s="229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0" t="s">
        <v>145</v>
      </c>
      <c r="AU264" s="230" t="s">
        <v>83</v>
      </c>
      <c r="AV264" s="12" t="s">
        <v>83</v>
      </c>
      <c r="AW264" s="12" t="s">
        <v>34</v>
      </c>
      <c r="AX264" s="12" t="s">
        <v>81</v>
      </c>
      <c r="AY264" s="230" t="s">
        <v>137</v>
      </c>
    </row>
    <row r="265" s="2" customFormat="1" ht="14.4" customHeight="1">
      <c r="A265" s="40"/>
      <c r="B265" s="41"/>
      <c r="C265" s="207" t="s">
        <v>440</v>
      </c>
      <c r="D265" s="207" t="s">
        <v>138</v>
      </c>
      <c r="E265" s="208" t="s">
        <v>995</v>
      </c>
      <c r="F265" s="209" t="s">
        <v>996</v>
      </c>
      <c r="G265" s="210" t="s">
        <v>310</v>
      </c>
      <c r="H265" s="211">
        <v>31</v>
      </c>
      <c r="I265" s="212"/>
      <c r="J265" s="211">
        <f>ROUND(I265*H265,1)</f>
        <v>0</v>
      </c>
      <c r="K265" s="209" t="s">
        <v>142</v>
      </c>
      <c r="L265" s="46"/>
      <c r="M265" s="213" t="s">
        <v>19</v>
      </c>
      <c r="N265" s="214" t="s">
        <v>45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143</v>
      </c>
      <c r="AT265" s="217" t="s">
        <v>138</v>
      </c>
      <c r="AU265" s="217" t="s">
        <v>83</v>
      </c>
      <c r="AY265" s="19" t="s">
        <v>137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81</v>
      </c>
      <c r="BK265" s="218">
        <f>ROUND(I265*H265,1)</f>
        <v>0</v>
      </c>
      <c r="BL265" s="19" t="s">
        <v>143</v>
      </c>
      <c r="BM265" s="217" t="s">
        <v>997</v>
      </c>
    </row>
    <row r="266" s="12" customFormat="1">
      <c r="A266" s="12"/>
      <c r="B266" s="219"/>
      <c r="C266" s="220"/>
      <c r="D266" s="221" t="s">
        <v>145</v>
      </c>
      <c r="E266" s="222" t="s">
        <v>19</v>
      </c>
      <c r="F266" s="223" t="s">
        <v>998</v>
      </c>
      <c r="G266" s="220"/>
      <c r="H266" s="224">
        <v>31</v>
      </c>
      <c r="I266" s="225"/>
      <c r="J266" s="220"/>
      <c r="K266" s="220"/>
      <c r="L266" s="226"/>
      <c r="M266" s="227"/>
      <c r="N266" s="228"/>
      <c r="O266" s="228"/>
      <c r="P266" s="228"/>
      <c r="Q266" s="228"/>
      <c r="R266" s="228"/>
      <c r="S266" s="228"/>
      <c r="T266" s="229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0" t="s">
        <v>145</v>
      </c>
      <c r="AU266" s="230" t="s">
        <v>83</v>
      </c>
      <c r="AV266" s="12" t="s">
        <v>83</v>
      </c>
      <c r="AW266" s="12" t="s">
        <v>34</v>
      </c>
      <c r="AX266" s="12" t="s">
        <v>81</v>
      </c>
      <c r="AY266" s="230" t="s">
        <v>137</v>
      </c>
    </row>
    <row r="267" s="2" customFormat="1" ht="14.4" customHeight="1">
      <c r="A267" s="40"/>
      <c r="B267" s="41"/>
      <c r="C267" s="207" t="s">
        <v>445</v>
      </c>
      <c r="D267" s="207" t="s">
        <v>138</v>
      </c>
      <c r="E267" s="208" t="s">
        <v>999</v>
      </c>
      <c r="F267" s="209" t="s">
        <v>1000</v>
      </c>
      <c r="G267" s="210" t="s">
        <v>310</v>
      </c>
      <c r="H267" s="211">
        <v>3</v>
      </c>
      <c r="I267" s="212"/>
      <c r="J267" s="211">
        <f>ROUND(I267*H267,1)</f>
        <v>0</v>
      </c>
      <c r="K267" s="209" t="s">
        <v>142</v>
      </c>
      <c r="L267" s="46"/>
      <c r="M267" s="213" t="s">
        <v>19</v>
      </c>
      <c r="N267" s="214" t="s">
        <v>45</v>
      </c>
      <c r="O267" s="86"/>
      <c r="P267" s="215">
        <f>O267*H267</f>
        <v>0</v>
      </c>
      <c r="Q267" s="215">
        <v>0.29221000000000003</v>
      </c>
      <c r="R267" s="215">
        <f>Q267*H267</f>
        <v>0.87663000000000002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143</v>
      </c>
      <c r="AT267" s="217" t="s">
        <v>138</v>
      </c>
      <c r="AU267" s="217" t="s">
        <v>83</v>
      </c>
      <c r="AY267" s="19" t="s">
        <v>137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81</v>
      </c>
      <c r="BK267" s="218">
        <f>ROUND(I267*H267,1)</f>
        <v>0</v>
      </c>
      <c r="BL267" s="19" t="s">
        <v>143</v>
      </c>
      <c r="BM267" s="217" t="s">
        <v>1001</v>
      </c>
    </row>
    <row r="268" s="2" customFormat="1" ht="14.4" customHeight="1">
      <c r="A268" s="40"/>
      <c r="B268" s="41"/>
      <c r="C268" s="267" t="s">
        <v>450</v>
      </c>
      <c r="D268" s="267" t="s">
        <v>243</v>
      </c>
      <c r="E268" s="268" t="s">
        <v>1002</v>
      </c>
      <c r="F268" s="269" t="s">
        <v>1003</v>
      </c>
      <c r="G268" s="270" t="s">
        <v>310</v>
      </c>
      <c r="H268" s="271">
        <v>2</v>
      </c>
      <c r="I268" s="272"/>
      <c r="J268" s="271">
        <f>ROUND(I268*H268,1)</f>
        <v>0</v>
      </c>
      <c r="K268" s="269" t="s">
        <v>19</v>
      </c>
      <c r="L268" s="273"/>
      <c r="M268" s="274" t="s">
        <v>19</v>
      </c>
      <c r="N268" s="275" t="s">
        <v>45</v>
      </c>
      <c r="O268" s="86"/>
      <c r="P268" s="215">
        <f>O268*H268</f>
        <v>0</v>
      </c>
      <c r="Q268" s="215">
        <v>0.015599999999999999</v>
      </c>
      <c r="R268" s="215">
        <f>Q268*H268</f>
        <v>0.031199999999999999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171</v>
      </c>
      <c r="AT268" s="217" t="s">
        <v>243</v>
      </c>
      <c r="AU268" s="217" t="s">
        <v>83</v>
      </c>
      <c r="AY268" s="19" t="s">
        <v>137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81</v>
      </c>
      <c r="BK268" s="218">
        <f>ROUND(I268*H268,1)</f>
        <v>0</v>
      </c>
      <c r="BL268" s="19" t="s">
        <v>143</v>
      </c>
      <c r="BM268" s="217" t="s">
        <v>1004</v>
      </c>
    </row>
    <row r="269" s="2" customFormat="1" ht="14.4" customHeight="1">
      <c r="A269" s="40"/>
      <c r="B269" s="41"/>
      <c r="C269" s="267" t="s">
        <v>457</v>
      </c>
      <c r="D269" s="267" t="s">
        <v>243</v>
      </c>
      <c r="E269" s="268" t="s">
        <v>1005</v>
      </c>
      <c r="F269" s="269" t="s">
        <v>1006</v>
      </c>
      <c r="G269" s="270" t="s">
        <v>310</v>
      </c>
      <c r="H269" s="271">
        <v>3</v>
      </c>
      <c r="I269" s="272"/>
      <c r="J269" s="271">
        <f>ROUND(I269*H269,1)</f>
        <v>0</v>
      </c>
      <c r="K269" s="269" t="s">
        <v>142</v>
      </c>
      <c r="L269" s="273"/>
      <c r="M269" s="274" t="s">
        <v>19</v>
      </c>
      <c r="N269" s="275" t="s">
        <v>45</v>
      </c>
      <c r="O269" s="86"/>
      <c r="P269" s="215">
        <f>O269*H269</f>
        <v>0</v>
      </c>
      <c r="Q269" s="215">
        <v>0.0057999999999999996</v>
      </c>
      <c r="R269" s="215">
        <f>Q269*H269</f>
        <v>0.017399999999999999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171</v>
      </c>
      <c r="AT269" s="217" t="s">
        <v>243</v>
      </c>
      <c r="AU269" s="217" t="s">
        <v>83</v>
      </c>
      <c r="AY269" s="19" t="s">
        <v>137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81</v>
      </c>
      <c r="BK269" s="218">
        <f>ROUND(I269*H269,1)</f>
        <v>0</v>
      </c>
      <c r="BL269" s="19" t="s">
        <v>143</v>
      </c>
      <c r="BM269" s="217" t="s">
        <v>1007</v>
      </c>
    </row>
    <row r="270" s="2" customFormat="1" ht="14.4" customHeight="1">
      <c r="A270" s="40"/>
      <c r="B270" s="41"/>
      <c r="C270" s="267" t="s">
        <v>461</v>
      </c>
      <c r="D270" s="267" t="s">
        <v>243</v>
      </c>
      <c r="E270" s="268" t="s">
        <v>1008</v>
      </c>
      <c r="F270" s="269" t="s">
        <v>1009</v>
      </c>
      <c r="G270" s="270" t="s">
        <v>150</v>
      </c>
      <c r="H270" s="271">
        <v>2</v>
      </c>
      <c r="I270" s="272"/>
      <c r="J270" s="271">
        <f>ROUND(I270*H270,1)</f>
        <v>0</v>
      </c>
      <c r="K270" s="269" t="s">
        <v>142</v>
      </c>
      <c r="L270" s="273"/>
      <c r="M270" s="274" t="s">
        <v>19</v>
      </c>
      <c r="N270" s="275" t="s">
        <v>45</v>
      </c>
      <c r="O270" s="86"/>
      <c r="P270" s="215">
        <f>O270*H270</f>
        <v>0</v>
      </c>
      <c r="Q270" s="215">
        <v>0.0013500000000000001</v>
      </c>
      <c r="R270" s="215">
        <f>Q270*H270</f>
        <v>0.0027000000000000001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171</v>
      </c>
      <c r="AT270" s="217" t="s">
        <v>243</v>
      </c>
      <c r="AU270" s="217" t="s">
        <v>83</v>
      </c>
      <c r="AY270" s="19" t="s">
        <v>137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81</v>
      </c>
      <c r="BK270" s="218">
        <f>ROUND(I270*H270,1)</f>
        <v>0</v>
      </c>
      <c r="BL270" s="19" t="s">
        <v>143</v>
      </c>
      <c r="BM270" s="217" t="s">
        <v>1010</v>
      </c>
    </row>
    <row r="271" s="2" customFormat="1" ht="14.4" customHeight="1">
      <c r="A271" s="40"/>
      <c r="B271" s="41"/>
      <c r="C271" s="267" t="s">
        <v>467</v>
      </c>
      <c r="D271" s="267" t="s">
        <v>243</v>
      </c>
      <c r="E271" s="268" t="s">
        <v>1011</v>
      </c>
      <c r="F271" s="269" t="s">
        <v>1012</v>
      </c>
      <c r="G271" s="270" t="s">
        <v>150</v>
      </c>
      <c r="H271" s="271">
        <v>1</v>
      </c>
      <c r="I271" s="272"/>
      <c r="J271" s="271">
        <f>ROUND(I271*H271,1)</f>
        <v>0</v>
      </c>
      <c r="K271" s="269" t="s">
        <v>19</v>
      </c>
      <c r="L271" s="273"/>
      <c r="M271" s="274" t="s">
        <v>19</v>
      </c>
      <c r="N271" s="275" t="s">
        <v>45</v>
      </c>
      <c r="O271" s="86"/>
      <c r="P271" s="215">
        <f>O271*H271</f>
        <v>0</v>
      </c>
      <c r="Q271" s="215">
        <v>0.0166</v>
      </c>
      <c r="R271" s="215">
        <f>Q271*H271</f>
        <v>0.0166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171</v>
      </c>
      <c r="AT271" s="217" t="s">
        <v>243</v>
      </c>
      <c r="AU271" s="217" t="s">
        <v>83</v>
      </c>
      <c r="AY271" s="19" t="s">
        <v>137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81</v>
      </c>
      <c r="BK271" s="218">
        <f>ROUND(I271*H271,1)</f>
        <v>0</v>
      </c>
      <c r="BL271" s="19" t="s">
        <v>143</v>
      </c>
      <c r="BM271" s="217" t="s">
        <v>1013</v>
      </c>
    </row>
    <row r="272" s="2" customFormat="1" ht="14.4" customHeight="1">
      <c r="A272" s="40"/>
      <c r="B272" s="41"/>
      <c r="C272" s="207" t="s">
        <v>473</v>
      </c>
      <c r="D272" s="207" t="s">
        <v>138</v>
      </c>
      <c r="E272" s="208" t="s">
        <v>1014</v>
      </c>
      <c r="F272" s="209" t="s">
        <v>1015</v>
      </c>
      <c r="G272" s="210" t="s">
        <v>150</v>
      </c>
      <c r="H272" s="211">
        <v>1</v>
      </c>
      <c r="I272" s="212"/>
      <c r="J272" s="211">
        <f>ROUND(I272*H272,1)</f>
        <v>0</v>
      </c>
      <c r="K272" s="209" t="s">
        <v>19</v>
      </c>
      <c r="L272" s="46"/>
      <c r="M272" s="213" t="s">
        <v>19</v>
      </c>
      <c r="N272" s="214" t="s">
        <v>45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143</v>
      </c>
      <c r="AT272" s="217" t="s">
        <v>138</v>
      </c>
      <c r="AU272" s="217" t="s">
        <v>83</v>
      </c>
      <c r="AY272" s="19" t="s">
        <v>137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81</v>
      </c>
      <c r="BK272" s="218">
        <f>ROUND(I272*H272,1)</f>
        <v>0</v>
      </c>
      <c r="BL272" s="19" t="s">
        <v>143</v>
      </c>
      <c r="BM272" s="217" t="s">
        <v>1016</v>
      </c>
    </row>
    <row r="273" s="11" customFormat="1" ht="25.92" customHeight="1">
      <c r="A273" s="11"/>
      <c r="B273" s="193"/>
      <c r="C273" s="194"/>
      <c r="D273" s="195" t="s">
        <v>73</v>
      </c>
      <c r="E273" s="196" t="s">
        <v>1017</v>
      </c>
      <c r="F273" s="196" t="s">
        <v>1018</v>
      </c>
      <c r="G273" s="194"/>
      <c r="H273" s="194"/>
      <c r="I273" s="197"/>
      <c r="J273" s="198">
        <f>BK273</f>
        <v>0</v>
      </c>
      <c r="K273" s="194"/>
      <c r="L273" s="199"/>
      <c r="M273" s="200"/>
      <c r="N273" s="201"/>
      <c r="O273" s="201"/>
      <c r="P273" s="202">
        <f>SUM(P274:P281)</f>
        <v>0</v>
      </c>
      <c r="Q273" s="201"/>
      <c r="R273" s="202">
        <f>SUM(R274:R281)</f>
        <v>0</v>
      </c>
      <c r="S273" s="201"/>
      <c r="T273" s="203">
        <f>SUM(T274:T281)</f>
        <v>0</v>
      </c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R273" s="204" t="s">
        <v>81</v>
      </c>
      <c r="AT273" s="205" t="s">
        <v>73</v>
      </c>
      <c r="AU273" s="205" t="s">
        <v>74</v>
      </c>
      <c r="AY273" s="204" t="s">
        <v>137</v>
      </c>
      <c r="BK273" s="206">
        <f>SUM(BK274:BK281)</f>
        <v>0</v>
      </c>
    </row>
    <row r="274" s="2" customFormat="1" ht="14.4" customHeight="1">
      <c r="A274" s="40"/>
      <c r="B274" s="41"/>
      <c r="C274" s="207" t="s">
        <v>477</v>
      </c>
      <c r="D274" s="207" t="s">
        <v>138</v>
      </c>
      <c r="E274" s="208" t="s">
        <v>1019</v>
      </c>
      <c r="F274" s="209" t="s">
        <v>1020</v>
      </c>
      <c r="G274" s="210" t="s">
        <v>246</v>
      </c>
      <c r="H274" s="211">
        <v>23.379999999999999</v>
      </c>
      <c r="I274" s="212"/>
      <c r="J274" s="211">
        <f>ROUND(I274*H274,1)</f>
        <v>0</v>
      </c>
      <c r="K274" s="209" t="s">
        <v>142</v>
      </c>
      <c r="L274" s="46"/>
      <c r="M274" s="213" t="s">
        <v>19</v>
      </c>
      <c r="N274" s="214" t="s">
        <v>45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143</v>
      </c>
      <c r="AT274" s="217" t="s">
        <v>138</v>
      </c>
      <c r="AU274" s="217" t="s">
        <v>81</v>
      </c>
      <c r="AY274" s="19" t="s">
        <v>137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81</v>
      </c>
      <c r="BK274" s="218">
        <f>ROUND(I274*H274,1)</f>
        <v>0</v>
      </c>
      <c r="BL274" s="19" t="s">
        <v>143</v>
      </c>
      <c r="BM274" s="217" t="s">
        <v>1021</v>
      </c>
    </row>
    <row r="275" s="2" customFormat="1" ht="24.15" customHeight="1">
      <c r="A275" s="40"/>
      <c r="B275" s="41"/>
      <c r="C275" s="207" t="s">
        <v>481</v>
      </c>
      <c r="D275" s="207" t="s">
        <v>138</v>
      </c>
      <c r="E275" s="208" t="s">
        <v>1022</v>
      </c>
      <c r="F275" s="209" t="s">
        <v>1023</v>
      </c>
      <c r="G275" s="210" t="s">
        <v>246</v>
      </c>
      <c r="H275" s="211">
        <v>23.379999999999999</v>
      </c>
      <c r="I275" s="212"/>
      <c r="J275" s="211">
        <f>ROUND(I275*H275,1)</f>
        <v>0</v>
      </c>
      <c r="K275" s="209" t="s">
        <v>142</v>
      </c>
      <c r="L275" s="46"/>
      <c r="M275" s="213" t="s">
        <v>19</v>
      </c>
      <c r="N275" s="214" t="s">
        <v>45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143</v>
      </c>
      <c r="AT275" s="217" t="s">
        <v>138</v>
      </c>
      <c r="AU275" s="217" t="s">
        <v>81</v>
      </c>
      <c r="AY275" s="19" t="s">
        <v>137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81</v>
      </c>
      <c r="BK275" s="218">
        <f>ROUND(I275*H275,1)</f>
        <v>0</v>
      </c>
      <c r="BL275" s="19" t="s">
        <v>143</v>
      </c>
      <c r="BM275" s="217" t="s">
        <v>1024</v>
      </c>
    </row>
    <row r="276" s="2" customFormat="1" ht="24.15" customHeight="1">
      <c r="A276" s="40"/>
      <c r="B276" s="41"/>
      <c r="C276" s="207" t="s">
        <v>486</v>
      </c>
      <c r="D276" s="207" t="s">
        <v>138</v>
      </c>
      <c r="E276" s="208" t="s">
        <v>1025</v>
      </c>
      <c r="F276" s="209" t="s">
        <v>1026</v>
      </c>
      <c r="G276" s="210" t="s">
        <v>246</v>
      </c>
      <c r="H276" s="211">
        <v>397.45999999999998</v>
      </c>
      <c r="I276" s="212"/>
      <c r="J276" s="211">
        <f>ROUND(I276*H276,1)</f>
        <v>0</v>
      </c>
      <c r="K276" s="209" t="s">
        <v>142</v>
      </c>
      <c r="L276" s="46"/>
      <c r="M276" s="213" t="s">
        <v>19</v>
      </c>
      <c r="N276" s="214" t="s">
        <v>45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143</v>
      </c>
      <c r="AT276" s="217" t="s">
        <v>138</v>
      </c>
      <c r="AU276" s="217" t="s">
        <v>81</v>
      </c>
      <c r="AY276" s="19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81</v>
      </c>
      <c r="BK276" s="218">
        <f>ROUND(I276*H276,1)</f>
        <v>0</v>
      </c>
      <c r="BL276" s="19" t="s">
        <v>143</v>
      </c>
      <c r="BM276" s="217" t="s">
        <v>1027</v>
      </c>
    </row>
    <row r="277" s="2" customFormat="1">
      <c r="A277" s="40"/>
      <c r="B277" s="41"/>
      <c r="C277" s="42"/>
      <c r="D277" s="221" t="s">
        <v>175</v>
      </c>
      <c r="E277" s="42"/>
      <c r="F277" s="242" t="s">
        <v>293</v>
      </c>
      <c r="G277" s="42"/>
      <c r="H277" s="42"/>
      <c r="I277" s="243"/>
      <c r="J277" s="42"/>
      <c r="K277" s="42"/>
      <c r="L277" s="46"/>
      <c r="M277" s="244"/>
      <c r="N277" s="245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175</v>
      </c>
      <c r="AU277" s="19" t="s">
        <v>81</v>
      </c>
    </row>
    <row r="278" s="12" customFormat="1">
      <c r="A278" s="12"/>
      <c r="B278" s="219"/>
      <c r="C278" s="220"/>
      <c r="D278" s="221" t="s">
        <v>145</v>
      </c>
      <c r="E278" s="220"/>
      <c r="F278" s="223" t="s">
        <v>1028</v>
      </c>
      <c r="G278" s="220"/>
      <c r="H278" s="224">
        <v>397.45999999999998</v>
      </c>
      <c r="I278" s="225"/>
      <c r="J278" s="220"/>
      <c r="K278" s="220"/>
      <c r="L278" s="226"/>
      <c r="M278" s="227"/>
      <c r="N278" s="228"/>
      <c r="O278" s="228"/>
      <c r="P278" s="228"/>
      <c r="Q278" s="228"/>
      <c r="R278" s="228"/>
      <c r="S278" s="228"/>
      <c r="T278" s="229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0" t="s">
        <v>145</v>
      </c>
      <c r="AU278" s="230" t="s">
        <v>81</v>
      </c>
      <c r="AV278" s="12" t="s">
        <v>83</v>
      </c>
      <c r="AW278" s="12" t="s">
        <v>4</v>
      </c>
      <c r="AX278" s="12" t="s">
        <v>81</v>
      </c>
      <c r="AY278" s="230" t="s">
        <v>137</v>
      </c>
    </row>
    <row r="279" s="2" customFormat="1" ht="24.15" customHeight="1">
      <c r="A279" s="40"/>
      <c r="B279" s="41"/>
      <c r="C279" s="207" t="s">
        <v>491</v>
      </c>
      <c r="D279" s="207" t="s">
        <v>138</v>
      </c>
      <c r="E279" s="208" t="s">
        <v>1029</v>
      </c>
      <c r="F279" s="209" t="s">
        <v>1030</v>
      </c>
      <c r="G279" s="210" t="s">
        <v>246</v>
      </c>
      <c r="H279" s="211">
        <v>2.8900000000000001</v>
      </c>
      <c r="I279" s="212"/>
      <c r="J279" s="211">
        <f>ROUND(I279*H279,1)</f>
        <v>0</v>
      </c>
      <c r="K279" s="209" t="s">
        <v>142</v>
      </c>
      <c r="L279" s="46"/>
      <c r="M279" s="213" t="s">
        <v>19</v>
      </c>
      <c r="N279" s="214" t="s">
        <v>45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143</v>
      </c>
      <c r="AT279" s="217" t="s">
        <v>138</v>
      </c>
      <c r="AU279" s="217" t="s">
        <v>81</v>
      </c>
      <c r="AY279" s="19" t="s">
        <v>137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81</v>
      </c>
      <c r="BK279" s="218">
        <f>ROUND(I279*H279,1)</f>
        <v>0</v>
      </c>
      <c r="BL279" s="19" t="s">
        <v>143</v>
      </c>
      <c r="BM279" s="217" t="s">
        <v>1031</v>
      </c>
    </row>
    <row r="280" s="2" customFormat="1" ht="24.15" customHeight="1">
      <c r="A280" s="40"/>
      <c r="B280" s="41"/>
      <c r="C280" s="207" t="s">
        <v>495</v>
      </c>
      <c r="D280" s="207" t="s">
        <v>138</v>
      </c>
      <c r="E280" s="208" t="s">
        <v>1032</v>
      </c>
      <c r="F280" s="209" t="s">
        <v>297</v>
      </c>
      <c r="G280" s="210" t="s">
        <v>246</v>
      </c>
      <c r="H280" s="211">
        <v>11.92</v>
      </c>
      <c r="I280" s="212"/>
      <c r="J280" s="211">
        <f>ROUND(I280*H280,1)</f>
        <v>0</v>
      </c>
      <c r="K280" s="209" t="s">
        <v>142</v>
      </c>
      <c r="L280" s="46"/>
      <c r="M280" s="213" t="s">
        <v>19</v>
      </c>
      <c r="N280" s="214" t="s">
        <v>45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143</v>
      </c>
      <c r="AT280" s="217" t="s">
        <v>138</v>
      </c>
      <c r="AU280" s="217" t="s">
        <v>81</v>
      </c>
      <c r="AY280" s="19" t="s">
        <v>137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81</v>
      </c>
      <c r="BK280" s="218">
        <f>ROUND(I280*H280,1)</f>
        <v>0</v>
      </c>
      <c r="BL280" s="19" t="s">
        <v>143</v>
      </c>
      <c r="BM280" s="217" t="s">
        <v>1033</v>
      </c>
    </row>
    <row r="281" s="2" customFormat="1" ht="24.15" customHeight="1">
      <c r="A281" s="40"/>
      <c r="B281" s="41"/>
      <c r="C281" s="207" t="s">
        <v>500</v>
      </c>
      <c r="D281" s="207" t="s">
        <v>138</v>
      </c>
      <c r="E281" s="208" t="s">
        <v>1034</v>
      </c>
      <c r="F281" s="209" t="s">
        <v>1035</v>
      </c>
      <c r="G281" s="210" t="s">
        <v>246</v>
      </c>
      <c r="H281" s="211">
        <v>8.5600000000000005</v>
      </c>
      <c r="I281" s="212"/>
      <c r="J281" s="211">
        <f>ROUND(I281*H281,1)</f>
        <v>0</v>
      </c>
      <c r="K281" s="209" t="s">
        <v>142</v>
      </c>
      <c r="L281" s="46"/>
      <c r="M281" s="213" t="s">
        <v>19</v>
      </c>
      <c r="N281" s="214" t="s">
        <v>45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143</v>
      </c>
      <c r="AT281" s="217" t="s">
        <v>138</v>
      </c>
      <c r="AU281" s="217" t="s">
        <v>81</v>
      </c>
      <c r="AY281" s="19" t="s">
        <v>137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81</v>
      </c>
      <c r="BK281" s="218">
        <f>ROUND(I281*H281,1)</f>
        <v>0</v>
      </c>
      <c r="BL281" s="19" t="s">
        <v>143</v>
      </c>
      <c r="BM281" s="217" t="s">
        <v>1036</v>
      </c>
    </row>
    <row r="282" s="11" customFormat="1" ht="25.92" customHeight="1">
      <c r="A282" s="11"/>
      <c r="B282" s="193"/>
      <c r="C282" s="194"/>
      <c r="D282" s="195" t="s">
        <v>73</v>
      </c>
      <c r="E282" s="196" t="s">
        <v>455</v>
      </c>
      <c r="F282" s="196" t="s">
        <v>456</v>
      </c>
      <c r="G282" s="194"/>
      <c r="H282" s="194"/>
      <c r="I282" s="197"/>
      <c r="J282" s="198">
        <f>BK282</f>
        <v>0</v>
      </c>
      <c r="K282" s="194"/>
      <c r="L282" s="199"/>
      <c r="M282" s="200"/>
      <c r="N282" s="201"/>
      <c r="O282" s="201"/>
      <c r="P282" s="202">
        <f>SUM(P283:P284)</f>
        <v>0</v>
      </c>
      <c r="Q282" s="201"/>
      <c r="R282" s="202">
        <f>SUM(R283:R284)</f>
        <v>0</v>
      </c>
      <c r="S282" s="201"/>
      <c r="T282" s="203">
        <f>SUM(T283:T284)</f>
        <v>0</v>
      </c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R282" s="204" t="s">
        <v>81</v>
      </c>
      <c r="AT282" s="205" t="s">
        <v>73</v>
      </c>
      <c r="AU282" s="205" t="s">
        <v>74</v>
      </c>
      <c r="AY282" s="204" t="s">
        <v>137</v>
      </c>
      <c r="BK282" s="206">
        <f>SUM(BK283:BK284)</f>
        <v>0</v>
      </c>
    </row>
    <row r="283" s="2" customFormat="1" ht="24.15" customHeight="1">
      <c r="A283" s="40"/>
      <c r="B283" s="41"/>
      <c r="C283" s="207" t="s">
        <v>504</v>
      </c>
      <c r="D283" s="207" t="s">
        <v>138</v>
      </c>
      <c r="E283" s="208" t="s">
        <v>458</v>
      </c>
      <c r="F283" s="209" t="s">
        <v>459</v>
      </c>
      <c r="G283" s="210" t="s">
        <v>246</v>
      </c>
      <c r="H283" s="211">
        <v>4941.0200000000004</v>
      </c>
      <c r="I283" s="212"/>
      <c r="J283" s="211">
        <f>ROUND(I283*H283,1)</f>
        <v>0</v>
      </c>
      <c r="K283" s="209" t="s">
        <v>142</v>
      </c>
      <c r="L283" s="46"/>
      <c r="M283" s="213" t="s">
        <v>19</v>
      </c>
      <c r="N283" s="214" t="s">
        <v>45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143</v>
      </c>
      <c r="AT283" s="217" t="s">
        <v>138</v>
      </c>
      <c r="AU283" s="217" t="s">
        <v>81</v>
      </c>
      <c r="AY283" s="19" t="s">
        <v>137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81</v>
      </c>
      <c r="BK283" s="218">
        <f>ROUND(I283*H283,1)</f>
        <v>0</v>
      </c>
      <c r="BL283" s="19" t="s">
        <v>143</v>
      </c>
      <c r="BM283" s="217" t="s">
        <v>1037</v>
      </c>
    </row>
    <row r="284" s="2" customFormat="1" ht="24.15" customHeight="1">
      <c r="A284" s="40"/>
      <c r="B284" s="41"/>
      <c r="C284" s="207" t="s">
        <v>509</v>
      </c>
      <c r="D284" s="207" t="s">
        <v>138</v>
      </c>
      <c r="E284" s="208" t="s">
        <v>462</v>
      </c>
      <c r="F284" s="209" t="s">
        <v>463</v>
      </c>
      <c r="G284" s="210" t="s">
        <v>246</v>
      </c>
      <c r="H284" s="211">
        <v>4941.0200000000004</v>
      </c>
      <c r="I284" s="212"/>
      <c r="J284" s="211">
        <f>ROUND(I284*H284,1)</f>
        <v>0</v>
      </c>
      <c r="K284" s="209" t="s">
        <v>142</v>
      </c>
      <c r="L284" s="46"/>
      <c r="M284" s="213" t="s">
        <v>19</v>
      </c>
      <c r="N284" s="214" t="s">
        <v>45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143</v>
      </c>
      <c r="AT284" s="217" t="s">
        <v>138</v>
      </c>
      <c r="AU284" s="217" t="s">
        <v>81</v>
      </c>
      <c r="AY284" s="19" t="s">
        <v>137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81</v>
      </c>
      <c r="BK284" s="218">
        <f>ROUND(I284*H284,1)</f>
        <v>0</v>
      </c>
      <c r="BL284" s="19" t="s">
        <v>143</v>
      </c>
      <c r="BM284" s="217" t="s">
        <v>1038</v>
      </c>
    </row>
    <row r="285" s="11" customFormat="1" ht="25.92" customHeight="1">
      <c r="A285" s="11"/>
      <c r="B285" s="193"/>
      <c r="C285" s="194"/>
      <c r="D285" s="195" t="s">
        <v>73</v>
      </c>
      <c r="E285" s="196" t="s">
        <v>465</v>
      </c>
      <c r="F285" s="196" t="s">
        <v>466</v>
      </c>
      <c r="G285" s="194"/>
      <c r="H285" s="194"/>
      <c r="I285" s="197"/>
      <c r="J285" s="198">
        <f>BK285</f>
        <v>0</v>
      </c>
      <c r="K285" s="194"/>
      <c r="L285" s="199"/>
      <c r="M285" s="200"/>
      <c r="N285" s="201"/>
      <c r="O285" s="201"/>
      <c r="P285" s="202">
        <f>SUM(P286:P306)</f>
        <v>0</v>
      </c>
      <c r="Q285" s="201"/>
      <c r="R285" s="202">
        <f>SUM(R286:R306)</f>
        <v>0</v>
      </c>
      <c r="S285" s="201"/>
      <c r="T285" s="203">
        <f>SUM(T286:T306)</f>
        <v>0</v>
      </c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204" t="s">
        <v>159</v>
      </c>
      <c r="AT285" s="205" t="s">
        <v>73</v>
      </c>
      <c r="AU285" s="205" t="s">
        <v>74</v>
      </c>
      <c r="AY285" s="204" t="s">
        <v>137</v>
      </c>
      <c r="BK285" s="206">
        <f>SUM(BK286:BK306)</f>
        <v>0</v>
      </c>
    </row>
    <row r="286" s="2" customFormat="1" ht="14.4" customHeight="1">
      <c r="A286" s="40"/>
      <c r="B286" s="41"/>
      <c r="C286" s="207" t="s">
        <v>514</v>
      </c>
      <c r="D286" s="207" t="s">
        <v>138</v>
      </c>
      <c r="E286" s="208" t="s">
        <v>478</v>
      </c>
      <c r="F286" s="209" t="s">
        <v>479</v>
      </c>
      <c r="G286" s="210" t="s">
        <v>470</v>
      </c>
      <c r="H286" s="211">
        <v>1</v>
      </c>
      <c r="I286" s="212"/>
      <c r="J286" s="211">
        <f>ROUND(I286*H286,1)</f>
        <v>0</v>
      </c>
      <c r="K286" s="209" t="s">
        <v>142</v>
      </c>
      <c r="L286" s="46"/>
      <c r="M286" s="213" t="s">
        <v>19</v>
      </c>
      <c r="N286" s="214" t="s">
        <v>45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471</v>
      </c>
      <c r="AT286" s="217" t="s">
        <v>138</v>
      </c>
      <c r="AU286" s="217" t="s">
        <v>81</v>
      </c>
      <c r="AY286" s="19" t="s">
        <v>137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81</v>
      </c>
      <c r="BK286" s="218">
        <f>ROUND(I286*H286,1)</f>
        <v>0</v>
      </c>
      <c r="BL286" s="19" t="s">
        <v>471</v>
      </c>
      <c r="BM286" s="217" t="s">
        <v>1039</v>
      </c>
    </row>
    <row r="287" s="2" customFormat="1" ht="14.4" customHeight="1">
      <c r="A287" s="40"/>
      <c r="B287" s="41"/>
      <c r="C287" s="207" t="s">
        <v>519</v>
      </c>
      <c r="D287" s="207" t="s">
        <v>138</v>
      </c>
      <c r="E287" s="208" t="s">
        <v>510</v>
      </c>
      <c r="F287" s="209" t="s">
        <v>511</v>
      </c>
      <c r="G287" s="210" t="s">
        <v>470</v>
      </c>
      <c r="H287" s="211">
        <v>1</v>
      </c>
      <c r="I287" s="212"/>
      <c r="J287" s="211">
        <f>ROUND(I287*H287,1)</f>
        <v>0</v>
      </c>
      <c r="K287" s="209" t="s">
        <v>142</v>
      </c>
      <c r="L287" s="46"/>
      <c r="M287" s="213" t="s">
        <v>19</v>
      </c>
      <c r="N287" s="214" t="s">
        <v>45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471</v>
      </c>
      <c r="AT287" s="217" t="s">
        <v>138</v>
      </c>
      <c r="AU287" s="217" t="s">
        <v>81</v>
      </c>
      <c r="AY287" s="19" t="s">
        <v>137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81</v>
      </c>
      <c r="BK287" s="218">
        <f>ROUND(I287*H287,1)</f>
        <v>0</v>
      </c>
      <c r="BL287" s="19" t="s">
        <v>471</v>
      </c>
      <c r="BM287" s="217" t="s">
        <v>1040</v>
      </c>
    </row>
    <row r="288" s="2" customFormat="1">
      <c r="A288" s="40"/>
      <c r="B288" s="41"/>
      <c r="C288" s="42"/>
      <c r="D288" s="221" t="s">
        <v>175</v>
      </c>
      <c r="E288" s="42"/>
      <c r="F288" s="242" t="s">
        <v>513</v>
      </c>
      <c r="G288" s="42"/>
      <c r="H288" s="42"/>
      <c r="I288" s="243"/>
      <c r="J288" s="42"/>
      <c r="K288" s="42"/>
      <c r="L288" s="46"/>
      <c r="M288" s="244"/>
      <c r="N288" s="245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175</v>
      </c>
      <c r="AU288" s="19" t="s">
        <v>81</v>
      </c>
    </row>
    <row r="289" s="2" customFormat="1" ht="14.4" customHeight="1">
      <c r="A289" s="40"/>
      <c r="B289" s="41"/>
      <c r="C289" s="207" t="s">
        <v>524</v>
      </c>
      <c r="D289" s="207" t="s">
        <v>138</v>
      </c>
      <c r="E289" s="208" t="s">
        <v>482</v>
      </c>
      <c r="F289" s="209" t="s">
        <v>483</v>
      </c>
      <c r="G289" s="210" t="s">
        <v>470</v>
      </c>
      <c r="H289" s="211">
        <v>1</v>
      </c>
      <c r="I289" s="212"/>
      <c r="J289" s="211">
        <f>ROUND(I289*H289,1)</f>
        <v>0</v>
      </c>
      <c r="K289" s="209" t="s">
        <v>142</v>
      </c>
      <c r="L289" s="46"/>
      <c r="M289" s="213" t="s">
        <v>19</v>
      </c>
      <c r="N289" s="214" t="s">
        <v>45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471</v>
      </c>
      <c r="AT289" s="217" t="s">
        <v>138</v>
      </c>
      <c r="AU289" s="217" t="s">
        <v>81</v>
      </c>
      <c r="AY289" s="19" t="s">
        <v>137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81</v>
      </c>
      <c r="BK289" s="218">
        <f>ROUND(I289*H289,1)</f>
        <v>0</v>
      </c>
      <c r="BL289" s="19" t="s">
        <v>471</v>
      </c>
      <c r="BM289" s="217" t="s">
        <v>1041</v>
      </c>
    </row>
    <row r="290" s="2" customFormat="1">
      <c r="A290" s="40"/>
      <c r="B290" s="41"/>
      <c r="C290" s="42"/>
      <c r="D290" s="221" t="s">
        <v>175</v>
      </c>
      <c r="E290" s="42"/>
      <c r="F290" s="242" t="s">
        <v>485</v>
      </c>
      <c r="G290" s="42"/>
      <c r="H290" s="42"/>
      <c r="I290" s="243"/>
      <c r="J290" s="42"/>
      <c r="K290" s="42"/>
      <c r="L290" s="46"/>
      <c r="M290" s="244"/>
      <c r="N290" s="245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175</v>
      </c>
      <c r="AU290" s="19" t="s">
        <v>81</v>
      </c>
    </row>
    <row r="291" s="2" customFormat="1" ht="14.4" customHeight="1">
      <c r="A291" s="40"/>
      <c r="B291" s="41"/>
      <c r="C291" s="207" t="s">
        <v>528</v>
      </c>
      <c r="D291" s="207" t="s">
        <v>138</v>
      </c>
      <c r="E291" s="208" t="s">
        <v>501</v>
      </c>
      <c r="F291" s="209" t="s">
        <v>502</v>
      </c>
      <c r="G291" s="210" t="s">
        <v>470</v>
      </c>
      <c r="H291" s="211">
        <v>1</v>
      </c>
      <c r="I291" s="212"/>
      <c r="J291" s="211">
        <f>ROUND(I291*H291,1)</f>
        <v>0</v>
      </c>
      <c r="K291" s="209" t="s">
        <v>142</v>
      </c>
      <c r="L291" s="46"/>
      <c r="M291" s="213" t="s">
        <v>19</v>
      </c>
      <c r="N291" s="214" t="s">
        <v>45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471</v>
      </c>
      <c r="AT291" s="217" t="s">
        <v>138</v>
      </c>
      <c r="AU291" s="217" t="s">
        <v>81</v>
      </c>
      <c r="AY291" s="19" t="s">
        <v>137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81</v>
      </c>
      <c r="BK291" s="218">
        <f>ROUND(I291*H291,1)</f>
        <v>0</v>
      </c>
      <c r="BL291" s="19" t="s">
        <v>471</v>
      </c>
      <c r="BM291" s="217" t="s">
        <v>1042</v>
      </c>
    </row>
    <row r="292" s="2" customFormat="1" ht="14.4" customHeight="1">
      <c r="A292" s="40"/>
      <c r="B292" s="41"/>
      <c r="C292" s="207" t="s">
        <v>1043</v>
      </c>
      <c r="D292" s="207" t="s">
        <v>138</v>
      </c>
      <c r="E292" s="208" t="s">
        <v>515</v>
      </c>
      <c r="F292" s="209" t="s">
        <v>516</v>
      </c>
      <c r="G292" s="210" t="s">
        <v>517</v>
      </c>
      <c r="H292" s="211">
        <v>1</v>
      </c>
      <c r="I292" s="212"/>
      <c r="J292" s="211">
        <f>ROUND(I292*H292,1)</f>
        <v>0</v>
      </c>
      <c r="K292" s="209" t="s">
        <v>142</v>
      </c>
      <c r="L292" s="46"/>
      <c r="M292" s="213" t="s">
        <v>19</v>
      </c>
      <c r="N292" s="214" t="s">
        <v>45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471</v>
      </c>
      <c r="AT292" s="217" t="s">
        <v>138</v>
      </c>
      <c r="AU292" s="217" t="s">
        <v>81</v>
      </c>
      <c r="AY292" s="19" t="s">
        <v>137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81</v>
      </c>
      <c r="BK292" s="218">
        <f>ROUND(I292*H292,1)</f>
        <v>0</v>
      </c>
      <c r="BL292" s="19" t="s">
        <v>471</v>
      </c>
      <c r="BM292" s="217" t="s">
        <v>1044</v>
      </c>
    </row>
    <row r="293" s="2" customFormat="1" ht="14.4" customHeight="1">
      <c r="A293" s="40"/>
      <c r="B293" s="41"/>
      <c r="C293" s="207" t="s">
        <v>1045</v>
      </c>
      <c r="D293" s="207" t="s">
        <v>138</v>
      </c>
      <c r="E293" s="208" t="s">
        <v>487</v>
      </c>
      <c r="F293" s="209" t="s">
        <v>488</v>
      </c>
      <c r="G293" s="210" t="s">
        <v>470</v>
      </c>
      <c r="H293" s="211">
        <v>1</v>
      </c>
      <c r="I293" s="212"/>
      <c r="J293" s="211">
        <f>ROUND(I293*H293,1)</f>
        <v>0</v>
      </c>
      <c r="K293" s="209" t="s">
        <v>142</v>
      </c>
      <c r="L293" s="46"/>
      <c r="M293" s="213" t="s">
        <v>19</v>
      </c>
      <c r="N293" s="214" t="s">
        <v>45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471</v>
      </c>
      <c r="AT293" s="217" t="s">
        <v>138</v>
      </c>
      <c r="AU293" s="217" t="s">
        <v>81</v>
      </c>
      <c r="AY293" s="19" t="s">
        <v>137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81</v>
      </c>
      <c r="BK293" s="218">
        <f>ROUND(I293*H293,1)</f>
        <v>0</v>
      </c>
      <c r="BL293" s="19" t="s">
        <v>471</v>
      </c>
      <c r="BM293" s="217" t="s">
        <v>1046</v>
      </c>
    </row>
    <row r="294" s="2" customFormat="1">
      <c r="A294" s="40"/>
      <c r="B294" s="41"/>
      <c r="C294" s="42"/>
      <c r="D294" s="221" t="s">
        <v>175</v>
      </c>
      <c r="E294" s="42"/>
      <c r="F294" s="242" t="s">
        <v>490</v>
      </c>
      <c r="G294" s="42"/>
      <c r="H294" s="42"/>
      <c r="I294" s="243"/>
      <c r="J294" s="42"/>
      <c r="K294" s="42"/>
      <c r="L294" s="46"/>
      <c r="M294" s="244"/>
      <c r="N294" s="245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175</v>
      </c>
      <c r="AU294" s="19" t="s">
        <v>81</v>
      </c>
    </row>
    <row r="295" s="2" customFormat="1" ht="14.4" customHeight="1">
      <c r="A295" s="40"/>
      <c r="B295" s="41"/>
      <c r="C295" s="207" t="s">
        <v>1047</v>
      </c>
      <c r="D295" s="207" t="s">
        <v>138</v>
      </c>
      <c r="E295" s="208" t="s">
        <v>468</v>
      </c>
      <c r="F295" s="209" t="s">
        <v>469</v>
      </c>
      <c r="G295" s="210" t="s">
        <v>470</v>
      </c>
      <c r="H295" s="211">
        <v>1</v>
      </c>
      <c r="I295" s="212"/>
      <c r="J295" s="211">
        <f>ROUND(I295*H295,1)</f>
        <v>0</v>
      </c>
      <c r="K295" s="209" t="s">
        <v>142</v>
      </c>
      <c r="L295" s="46"/>
      <c r="M295" s="213" t="s">
        <v>19</v>
      </c>
      <c r="N295" s="214" t="s">
        <v>45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471</v>
      </c>
      <c r="AT295" s="217" t="s">
        <v>138</v>
      </c>
      <c r="AU295" s="217" t="s">
        <v>81</v>
      </c>
      <c r="AY295" s="19" t="s">
        <v>137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81</v>
      </c>
      <c r="BK295" s="218">
        <f>ROUND(I295*H295,1)</f>
        <v>0</v>
      </c>
      <c r="BL295" s="19" t="s">
        <v>471</v>
      </c>
      <c r="BM295" s="217" t="s">
        <v>1048</v>
      </c>
    </row>
    <row r="296" s="2" customFormat="1" ht="14.4" customHeight="1">
      <c r="A296" s="40"/>
      <c r="B296" s="41"/>
      <c r="C296" s="207" t="s">
        <v>1049</v>
      </c>
      <c r="D296" s="207" t="s">
        <v>138</v>
      </c>
      <c r="E296" s="208" t="s">
        <v>474</v>
      </c>
      <c r="F296" s="209" t="s">
        <v>475</v>
      </c>
      <c r="G296" s="210" t="s">
        <v>470</v>
      </c>
      <c r="H296" s="211">
        <v>1</v>
      </c>
      <c r="I296" s="212"/>
      <c r="J296" s="211">
        <f>ROUND(I296*H296,1)</f>
        <v>0</v>
      </c>
      <c r="K296" s="209" t="s">
        <v>142</v>
      </c>
      <c r="L296" s="46"/>
      <c r="M296" s="213" t="s">
        <v>19</v>
      </c>
      <c r="N296" s="214" t="s">
        <v>45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471</v>
      </c>
      <c r="AT296" s="217" t="s">
        <v>138</v>
      </c>
      <c r="AU296" s="217" t="s">
        <v>81</v>
      </c>
      <c r="AY296" s="19" t="s">
        <v>137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81</v>
      </c>
      <c r="BK296" s="218">
        <f>ROUND(I296*H296,1)</f>
        <v>0</v>
      </c>
      <c r="BL296" s="19" t="s">
        <v>471</v>
      </c>
      <c r="BM296" s="217" t="s">
        <v>1050</v>
      </c>
    </row>
    <row r="297" s="2" customFormat="1" ht="14.4" customHeight="1">
      <c r="A297" s="40"/>
      <c r="B297" s="41"/>
      <c r="C297" s="207" t="s">
        <v>1051</v>
      </c>
      <c r="D297" s="207" t="s">
        <v>138</v>
      </c>
      <c r="E297" s="208" t="s">
        <v>520</v>
      </c>
      <c r="F297" s="209" t="s">
        <v>521</v>
      </c>
      <c r="G297" s="210" t="s">
        <v>470</v>
      </c>
      <c r="H297" s="211">
        <v>1</v>
      </c>
      <c r="I297" s="212"/>
      <c r="J297" s="211">
        <f>ROUND(I297*H297,1)</f>
        <v>0</v>
      </c>
      <c r="K297" s="209" t="s">
        <v>142</v>
      </c>
      <c r="L297" s="46"/>
      <c r="M297" s="213" t="s">
        <v>19</v>
      </c>
      <c r="N297" s="214" t="s">
        <v>45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471</v>
      </c>
      <c r="AT297" s="217" t="s">
        <v>138</v>
      </c>
      <c r="AU297" s="217" t="s">
        <v>81</v>
      </c>
      <c r="AY297" s="19" t="s">
        <v>137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81</v>
      </c>
      <c r="BK297" s="218">
        <f>ROUND(I297*H297,1)</f>
        <v>0</v>
      </c>
      <c r="BL297" s="19" t="s">
        <v>471</v>
      </c>
      <c r="BM297" s="217" t="s">
        <v>1052</v>
      </c>
    </row>
    <row r="298" s="2" customFormat="1">
      <c r="A298" s="40"/>
      <c r="B298" s="41"/>
      <c r="C298" s="42"/>
      <c r="D298" s="221" t="s">
        <v>175</v>
      </c>
      <c r="E298" s="42"/>
      <c r="F298" s="242" t="s">
        <v>523</v>
      </c>
      <c r="G298" s="42"/>
      <c r="H298" s="42"/>
      <c r="I298" s="243"/>
      <c r="J298" s="42"/>
      <c r="K298" s="42"/>
      <c r="L298" s="46"/>
      <c r="M298" s="244"/>
      <c r="N298" s="245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175</v>
      </c>
      <c r="AU298" s="19" t="s">
        <v>81</v>
      </c>
    </row>
    <row r="299" s="2" customFormat="1" ht="14.4" customHeight="1">
      <c r="A299" s="40"/>
      <c r="B299" s="41"/>
      <c r="C299" s="207" t="s">
        <v>1053</v>
      </c>
      <c r="D299" s="207" t="s">
        <v>138</v>
      </c>
      <c r="E299" s="208" t="s">
        <v>492</v>
      </c>
      <c r="F299" s="209" t="s">
        <v>493</v>
      </c>
      <c r="G299" s="210" t="s">
        <v>470</v>
      </c>
      <c r="H299" s="211">
        <v>1</v>
      </c>
      <c r="I299" s="212"/>
      <c r="J299" s="211">
        <f>ROUND(I299*H299,1)</f>
        <v>0</v>
      </c>
      <c r="K299" s="209" t="s">
        <v>142</v>
      </c>
      <c r="L299" s="46"/>
      <c r="M299" s="213" t="s">
        <v>19</v>
      </c>
      <c r="N299" s="214" t="s">
        <v>45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471</v>
      </c>
      <c r="AT299" s="217" t="s">
        <v>138</v>
      </c>
      <c r="AU299" s="217" t="s">
        <v>81</v>
      </c>
      <c r="AY299" s="19" t="s">
        <v>137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81</v>
      </c>
      <c r="BK299" s="218">
        <f>ROUND(I299*H299,1)</f>
        <v>0</v>
      </c>
      <c r="BL299" s="19" t="s">
        <v>471</v>
      </c>
      <c r="BM299" s="217" t="s">
        <v>1054</v>
      </c>
    </row>
    <row r="300" s="2" customFormat="1" ht="14.4" customHeight="1">
      <c r="A300" s="40"/>
      <c r="B300" s="41"/>
      <c r="C300" s="207" t="s">
        <v>1055</v>
      </c>
      <c r="D300" s="207" t="s">
        <v>138</v>
      </c>
      <c r="E300" s="208" t="s">
        <v>529</v>
      </c>
      <c r="F300" s="209" t="s">
        <v>530</v>
      </c>
      <c r="G300" s="210" t="s">
        <v>470</v>
      </c>
      <c r="H300" s="211">
        <v>1</v>
      </c>
      <c r="I300" s="212"/>
      <c r="J300" s="211">
        <f>ROUND(I300*H300,1)</f>
        <v>0</v>
      </c>
      <c r="K300" s="209" t="s">
        <v>142</v>
      </c>
      <c r="L300" s="46"/>
      <c r="M300" s="213" t="s">
        <v>19</v>
      </c>
      <c r="N300" s="214" t="s">
        <v>45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471</v>
      </c>
      <c r="AT300" s="217" t="s">
        <v>138</v>
      </c>
      <c r="AU300" s="217" t="s">
        <v>81</v>
      </c>
      <c r="AY300" s="19" t="s">
        <v>137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81</v>
      </c>
      <c r="BK300" s="218">
        <f>ROUND(I300*H300,1)</f>
        <v>0</v>
      </c>
      <c r="BL300" s="19" t="s">
        <v>471</v>
      </c>
      <c r="BM300" s="217" t="s">
        <v>1056</v>
      </c>
    </row>
    <row r="301" s="2" customFormat="1">
      <c r="A301" s="40"/>
      <c r="B301" s="41"/>
      <c r="C301" s="42"/>
      <c r="D301" s="221" t="s">
        <v>175</v>
      </c>
      <c r="E301" s="42"/>
      <c r="F301" s="242" t="s">
        <v>532</v>
      </c>
      <c r="G301" s="42"/>
      <c r="H301" s="42"/>
      <c r="I301" s="243"/>
      <c r="J301" s="42"/>
      <c r="K301" s="42"/>
      <c r="L301" s="46"/>
      <c r="M301" s="244"/>
      <c r="N301" s="24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175</v>
      </c>
      <c r="AU301" s="19" t="s">
        <v>81</v>
      </c>
    </row>
    <row r="302" s="2" customFormat="1" ht="14.4" customHeight="1">
      <c r="A302" s="40"/>
      <c r="B302" s="41"/>
      <c r="C302" s="207" t="s">
        <v>1057</v>
      </c>
      <c r="D302" s="207" t="s">
        <v>138</v>
      </c>
      <c r="E302" s="208" t="s">
        <v>525</v>
      </c>
      <c r="F302" s="209" t="s">
        <v>526</v>
      </c>
      <c r="G302" s="210" t="s">
        <v>470</v>
      </c>
      <c r="H302" s="211">
        <v>1</v>
      </c>
      <c r="I302" s="212"/>
      <c r="J302" s="211">
        <f>ROUND(I302*H302,1)</f>
        <v>0</v>
      </c>
      <c r="K302" s="209" t="s">
        <v>142</v>
      </c>
      <c r="L302" s="46"/>
      <c r="M302" s="213" t="s">
        <v>19</v>
      </c>
      <c r="N302" s="214" t="s">
        <v>45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471</v>
      </c>
      <c r="AT302" s="217" t="s">
        <v>138</v>
      </c>
      <c r="AU302" s="217" t="s">
        <v>81</v>
      </c>
      <c r="AY302" s="19" t="s">
        <v>137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81</v>
      </c>
      <c r="BK302" s="218">
        <f>ROUND(I302*H302,1)</f>
        <v>0</v>
      </c>
      <c r="BL302" s="19" t="s">
        <v>471</v>
      </c>
      <c r="BM302" s="217" t="s">
        <v>1058</v>
      </c>
    </row>
    <row r="303" s="2" customFormat="1" ht="14.4" customHeight="1">
      <c r="A303" s="40"/>
      <c r="B303" s="41"/>
      <c r="C303" s="207" t="s">
        <v>1059</v>
      </c>
      <c r="D303" s="207" t="s">
        <v>138</v>
      </c>
      <c r="E303" s="208" t="s">
        <v>496</v>
      </c>
      <c r="F303" s="209" t="s">
        <v>1060</v>
      </c>
      <c r="G303" s="210" t="s">
        <v>470</v>
      </c>
      <c r="H303" s="211">
        <v>1</v>
      </c>
      <c r="I303" s="212"/>
      <c r="J303" s="211">
        <f>ROUND(I303*H303,1)</f>
        <v>0</v>
      </c>
      <c r="K303" s="209" t="s">
        <v>19</v>
      </c>
      <c r="L303" s="46"/>
      <c r="M303" s="213" t="s">
        <v>19</v>
      </c>
      <c r="N303" s="214" t="s">
        <v>45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143</v>
      </c>
      <c r="AT303" s="217" t="s">
        <v>138</v>
      </c>
      <c r="AU303" s="217" t="s">
        <v>81</v>
      </c>
      <c r="AY303" s="19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81</v>
      </c>
      <c r="BK303" s="218">
        <f>ROUND(I303*H303,1)</f>
        <v>0</v>
      </c>
      <c r="BL303" s="19" t="s">
        <v>143</v>
      </c>
      <c r="BM303" s="217" t="s">
        <v>1061</v>
      </c>
    </row>
    <row r="304" s="2" customFormat="1">
      <c r="A304" s="40"/>
      <c r="B304" s="41"/>
      <c r="C304" s="42"/>
      <c r="D304" s="221" t="s">
        <v>175</v>
      </c>
      <c r="E304" s="42"/>
      <c r="F304" s="242" t="s">
        <v>499</v>
      </c>
      <c r="G304" s="42"/>
      <c r="H304" s="42"/>
      <c r="I304" s="243"/>
      <c r="J304" s="42"/>
      <c r="K304" s="42"/>
      <c r="L304" s="46"/>
      <c r="M304" s="244"/>
      <c r="N304" s="245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175</v>
      </c>
      <c r="AU304" s="19" t="s">
        <v>81</v>
      </c>
    </row>
    <row r="305" s="2" customFormat="1" ht="14.4" customHeight="1">
      <c r="A305" s="40"/>
      <c r="B305" s="41"/>
      <c r="C305" s="207" t="s">
        <v>1062</v>
      </c>
      <c r="D305" s="207" t="s">
        <v>138</v>
      </c>
      <c r="E305" s="208" t="s">
        <v>505</v>
      </c>
      <c r="F305" s="209" t="s">
        <v>738</v>
      </c>
      <c r="G305" s="210" t="s">
        <v>470</v>
      </c>
      <c r="H305" s="211">
        <v>1</v>
      </c>
      <c r="I305" s="212"/>
      <c r="J305" s="211">
        <f>ROUND(I305*H305,1)</f>
        <v>0</v>
      </c>
      <c r="K305" s="209" t="s">
        <v>19</v>
      </c>
      <c r="L305" s="46"/>
      <c r="M305" s="213" t="s">
        <v>19</v>
      </c>
      <c r="N305" s="214" t="s">
        <v>45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143</v>
      </c>
      <c r="AT305" s="217" t="s">
        <v>138</v>
      </c>
      <c r="AU305" s="217" t="s">
        <v>81</v>
      </c>
      <c r="AY305" s="19" t="s">
        <v>137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81</v>
      </c>
      <c r="BK305" s="218">
        <f>ROUND(I305*H305,1)</f>
        <v>0</v>
      </c>
      <c r="BL305" s="19" t="s">
        <v>143</v>
      </c>
      <c r="BM305" s="217" t="s">
        <v>1063</v>
      </c>
    </row>
    <row r="306" s="2" customFormat="1">
      <c r="A306" s="40"/>
      <c r="B306" s="41"/>
      <c r="C306" s="42"/>
      <c r="D306" s="221" t="s">
        <v>175</v>
      </c>
      <c r="E306" s="42"/>
      <c r="F306" s="242" t="s">
        <v>508</v>
      </c>
      <c r="G306" s="42"/>
      <c r="H306" s="42"/>
      <c r="I306" s="243"/>
      <c r="J306" s="42"/>
      <c r="K306" s="42"/>
      <c r="L306" s="46"/>
      <c r="M306" s="276"/>
      <c r="N306" s="277"/>
      <c r="O306" s="278"/>
      <c r="P306" s="278"/>
      <c r="Q306" s="278"/>
      <c r="R306" s="278"/>
      <c r="S306" s="278"/>
      <c r="T306" s="279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175</v>
      </c>
      <c r="AU306" s="19" t="s">
        <v>81</v>
      </c>
    </row>
    <row r="307" s="2" customFormat="1" ht="6.96" customHeight="1">
      <c r="A307" s="40"/>
      <c r="B307" s="61"/>
      <c r="C307" s="62"/>
      <c r="D307" s="62"/>
      <c r="E307" s="62"/>
      <c r="F307" s="62"/>
      <c r="G307" s="62"/>
      <c r="H307" s="62"/>
      <c r="I307" s="62"/>
      <c r="J307" s="62"/>
      <c r="K307" s="62"/>
      <c r="L307" s="46"/>
      <c r="M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</row>
  </sheetData>
  <sheetProtection sheet="1" autoFilter="0" formatColumns="0" formatRows="0" objects="1" scenarios="1" spinCount="100000" saltValue="Pz39cAPXw583/KtTzGA3EocYajdkMMzozzZ9jaM1D0F4xHUkEMMqcWzGZCWGciufrCtNJ5ZVD7WCYEG/Hok80A==" hashValue="Ze+UAVxwjOPToB9XE+u2Of7/WfJGEG5HuTvNQeWr+qi3vwZ7Oc7tgJRd/NkHogusZTcrwVehQmJR01BOXu50dw==" algorithmName="SHA-512" password="CC35"/>
  <autoFilter ref="C91:K3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83</v>
      </c>
    </row>
    <row r="4" s="1" customFormat="1" ht="24.96" customHeight="1">
      <c r="B4" s="22"/>
      <c r="D4" s="142" t="s">
        <v>108</v>
      </c>
      <c r="L4" s="22"/>
      <c r="M4" s="14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C3,C6,C11,C36, Čenkov u Malšic</v>
      </c>
      <c r="F7" s="144"/>
      <c r="G7" s="144"/>
      <c r="H7" s="144"/>
      <c r="L7" s="22"/>
    </row>
    <row r="8" s="1" customFormat="1" ht="12" customHeight="1">
      <c r="B8" s="22"/>
      <c r="D8" s="144" t="s">
        <v>109</v>
      </c>
      <c r="L8" s="22"/>
    </row>
    <row r="9" s="2" customFormat="1" ht="16.5" customHeight="1">
      <c r="A9" s="40"/>
      <c r="B9" s="46"/>
      <c r="C9" s="40"/>
      <c r="D9" s="40"/>
      <c r="E9" s="145" t="s">
        <v>868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1064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31. 3. 2021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31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27</v>
      </c>
      <c r="J23" s="135" t="s">
        <v>33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26</v>
      </c>
      <c r="J25" s="135" t="s">
        <v>36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38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40</v>
      </c>
      <c r="E32" s="40"/>
      <c r="F32" s="40"/>
      <c r="G32" s="40"/>
      <c r="H32" s="40"/>
      <c r="I32" s="40"/>
      <c r="J32" s="155">
        <f>ROUND(J90, 1)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42</v>
      </c>
      <c r="G34" s="40"/>
      <c r="H34" s="40"/>
      <c r="I34" s="156" t="s">
        <v>41</v>
      </c>
      <c r="J34" s="156" t="s">
        <v>43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44</v>
      </c>
      <c r="E35" s="144" t="s">
        <v>45</v>
      </c>
      <c r="F35" s="158">
        <f>ROUND((SUM(BE90:BE154)),  1)</f>
        <v>0</v>
      </c>
      <c r="G35" s="40"/>
      <c r="H35" s="40"/>
      <c r="I35" s="159">
        <v>0.20999999999999999</v>
      </c>
      <c r="J35" s="158">
        <f>ROUND(((SUM(BE90:BE154))*I35),  1)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46</v>
      </c>
      <c r="F36" s="158">
        <f>ROUND((SUM(BF90:BF154)),  1)</f>
        <v>0</v>
      </c>
      <c r="G36" s="40"/>
      <c r="H36" s="40"/>
      <c r="I36" s="159">
        <v>0.14999999999999999</v>
      </c>
      <c r="J36" s="158">
        <f>ROUND(((SUM(BF90:BF154))*I36),  1)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ROUND((SUM(BG90:BG154)),  1)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48</v>
      </c>
      <c r="F38" s="158">
        <f>ROUND((SUM(BH90:BH154)),  1)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49</v>
      </c>
      <c r="F39" s="158">
        <f>ROUND((SUM(BI90:BI154)),  1)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50</v>
      </c>
      <c r="E41" s="162"/>
      <c r="F41" s="162"/>
      <c r="G41" s="163" t="s">
        <v>51</v>
      </c>
      <c r="H41" s="164" t="s">
        <v>52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C3,C6,C11,C36, Čenkov u Malšic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868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C11-SÚ - CESTA C11 - SADOVÉ ÚPRAVY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31. 3. 2021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>Ging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Lacko Ondřej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72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743</v>
      </c>
      <c r="E65" s="179"/>
      <c r="F65" s="179"/>
      <c r="G65" s="179"/>
      <c r="H65" s="179"/>
      <c r="I65" s="179"/>
      <c r="J65" s="180">
        <f>J120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6" customFormat="1" ht="19.92" customHeight="1">
      <c r="A66" s="16"/>
      <c r="B66" s="284"/>
      <c r="C66" s="127"/>
      <c r="D66" s="285" t="s">
        <v>744</v>
      </c>
      <c r="E66" s="286"/>
      <c r="F66" s="286"/>
      <c r="G66" s="286"/>
      <c r="H66" s="286"/>
      <c r="I66" s="286"/>
      <c r="J66" s="287">
        <f>J121</f>
        <v>0</v>
      </c>
      <c r="K66" s="127"/>
      <c r="L66" s="288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="16" customFormat="1" ht="19.92" customHeight="1">
      <c r="A67" s="16"/>
      <c r="B67" s="284"/>
      <c r="C67" s="127"/>
      <c r="D67" s="285" t="s">
        <v>745</v>
      </c>
      <c r="E67" s="286"/>
      <c r="F67" s="286"/>
      <c r="G67" s="286"/>
      <c r="H67" s="286"/>
      <c r="I67" s="286"/>
      <c r="J67" s="287">
        <f>J133</f>
        <v>0</v>
      </c>
      <c r="K67" s="127"/>
      <c r="L67" s="288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="16" customFormat="1" ht="19.92" customHeight="1">
      <c r="A68" s="16"/>
      <c r="B68" s="284"/>
      <c r="C68" s="127"/>
      <c r="D68" s="285" t="s">
        <v>746</v>
      </c>
      <c r="E68" s="286"/>
      <c r="F68" s="286"/>
      <c r="G68" s="286"/>
      <c r="H68" s="286"/>
      <c r="I68" s="286"/>
      <c r="J68" s="287">
        <f>J144</f>
        <v>0</v>
      </c>
      <c r="K68" s="127"/>
      <c r="L68" s="288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123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Polní cesta C3,C6,C11,C36, Čenkov u Malšic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109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868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111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C11-SÚ - CESTA C11 - SADOVÉ ÚPRAVY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 xml:space="preserve"> </v>
      </c>
      <c r="G84" s="42"/>
      <c r="H84" s="42"/>
      <c r="I84" s="34" t="s">
        <v>23</v>
      </c>
      <c r="J84" s="74" t="str">
        <f>IF(J14="","",J14)</f>
        <v>31. 3. 2021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 xml:space="preserve"> </v>
      </c>
      <c r="G86" s="42"/>
      <c r="H86" s="42"/>
      <c r="I86" s="34" t="s">
        <v>30</v>
      </c>
      <c r="J86" s="38" t="str">
        <f>E23</f>
        <v>Ging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IF(E20="","",E20)</f>
        <v>Vyplň údaj</v>
      </c>
      <c r="G87" s="42"/>
      <c r="H87" s="42"/>
      <c r="I87" s="34" t="s">
        <v>35</v>
      </c>
      <c r="J87" s="38" t="str">
        <f>E26</f>
        <v>Lacko Ondřej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0" customFormat="1" ht="29.28" customHeight="1">
      <c r="A89" s="182"/>
      <c r="B89" s="183"/>
      <c r="C89" s="184" t="s">
        <v>124</v>
      </c>
      <c r="D89" s="185" t="s">
        <v>59</v>
      </c>
      <c r="E89" s="185" t="s">
        <v>55</v>
      </c>
      <c r="F89" s="185" t="s">
        <v>56</v>
      </c>
      <c r="G89" s="185" t="s">
        <v>125</v>
      </c>
      <c r="H89" s="185" t="s">
        <v>126</v>
      </c>
      <c r="I89" s="185" t="s">
        <v>127</v>
      </c>
      <c r="J89" s="185" t="s">
        <v>115</v>
      </c>
      <c r="K89" s="186" t="s">
        <v>128</v>
      </c>
      <c r="L89" s="187"/>
      <c r="M89" s="94" t="s">
        <v>19</v>
      </c>
      <c r="N89" s="95" t="s">
        <v>44</v>
      </c>
      <c r="O89" s="95" t="s">
        <v>129</v>
      </c>
      <c r="P89" s="95" t="s">
        <v>130</v>
      </c>
      <c r="Q89" s="95" t="s">
        <v>131</v>
      </c>
      <c r="R89" s="95" t="s">
        <v>132</v>
      </c>
      <c r="S89" s="95" t="s">
        <v>133</v>
      </c>
      <c r="T89" s="96" t="s">
        <v>134</v>
      </c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</row>
    <row r="90" s="2" customFormat="1" ht="22.8" customHeight="1">
      <c r="A90" s="40"/>
      <c r="B90" s="41"/>
      <c r="C90" s="101" t="s">
        <v>135</v>
      </c>
      <c r="D90" s="42"/>
      <c r="E90" s="42"/>
      <c r="F90" s="42"/>
      <c r="G90" s="42"/>
      <c r="H90" s="42"/>
      <c r="I90" s="42"/>
      <c r="J90" s="188">
        <f>BK90</f>
        <v>0</v>
      </c>
      <c r="K90" s="42"/>
      <c r="L90" s="46"/>
      <c r="M90" s="97"/>
      <c r="N90" s="189"/>
      <c r="O90" s="98"/>
      <c r="P90" s="190">
        <f>P91+P120</f>
        <v>0</v>
      </c>
      <c r="Q90" s="98"/>
      <c r="R90" s="190">
        <f>R91+R120</f>
        <v>1.2519200000000001</v>
      </c>
      <c r="S90" s="98"/>
      <c r="T90" s="191">
        <f>T91+T120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116</v>
      </c>
      <c r="BK90" s="192">
        <f>BK91+BK120</f>
        <v>0</v>
      </c>
    </row>
    <row r="91" s="11" customFormat="1" ht="25.92" customHeight="1">
      <c r="A91" s="11"/>
      <c r="B91" s="193"/>
      <c r="C91" s="194"/>
      <c r="D91" s="195" t="s">
        <v>73</v>
      </c>
      <c r="E91" s="196" t="s">
        <v>81</v>
      </c>
      <c r="F91" s="196" t="s">
        <v>136</v>
      </c>
      <c r="G91" s="194"/>
      <c r="H91" s="194"/>
      <c r="I91" s="197"/>
      <c r="J91" s="198">
        <f>BK91</f>
        <v>0</v>
      </c>
      <c r="K91" s="194"/>
      <c r="L91" s="199"/>
      <c r="M91" s="200"/>
      <c r="N91" s="201"/>
      <c r="O91" s="201"/>
      <c r="P91" s="202">
        <f>SUM(P92:P119)</f>
        <v>0</v>
      </c>
      <c r="Q91" s="201"/>
      <c r="R91" s="202">
        <f>SUM(R92:R119)</f>
        <v>1.2480200000000001</v>
      </c>
      <c r="S91" s="201"/>
      <c r="T91" s="203">
        <f>SUM(T92:T119)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4" t="s">
        <v>81</v>
      </c>
      <c r="AT91" s="205" t="s">
        <v>73</v>
      </c>
      <c r="AU91" s="205" t="s">
        <v>74</v>
      </c>
      <c r="AY91" s="204" t="s">
        <v>137</v>
      </c>
      <c r="BK91" s="206">
        <f>SUM(BK92:BK119)</f>
        <v>0</v>
      </c>
    </row>
    <row r="92" s="2" customFormat="1" ht="24.15" customHeight="1">
      <c r="A92" s="40"/>
      <c r="B92" s="41"/>
      <c r="C92" s="207" t="s">
        <v>81</v>
      </c>
      <c r="D92" s="207" t="s">
        <v>138</v>
      </c>
      <c r="E92" s="208" t="s">
        <v>747</v>
      </c>
      <c r="F92" s="209" t="s">
        <v>748</v>
      </c>
      <c r="G92" s="210" t="s">
        <v>150</v>
      </c>
      <c r="H92" s="211">
        <v>65</v>
      </c>
      <c r="I92" s="212"/>
      <c r="J92" s="211">
        <f>ROUND(I92*H92,1)</f>
        <v>0</v>
      </c>
      <c r="K92" s="209" t="s">
        <v>142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143</v>
      </c>
      <c r="AT92" s="217" t="s">
        <v>138</v>
      </c>
      <c r="AU92" s="217" t="s">
        <v>81</v>
      </c>
      <c r="AY92" s="19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ROUND(I92*H92,1)</f>
        <v>0</v>
      </c>
      <c r="BL92" s="19" t="s">
        <v>143</v>
      </c>
      <c r="BM92" s="217" t="s">
        <v>1065</v>
      </c>
    </row>
    <row r="93" s="2" customFormat="1" ht="24.15" customHeight="1">
      <c r="A93" s="40"/>
      <c r="B93" s="41"/>
      <c r="C93" s="207" t="s">
        <v>83</v>
      </c>
      <c r="D93" s="207" t="s">
        <v>138</v>
      </c>
      <c r="E93" s="208" t="s">
        <v>750</v>
      </c>
      <c r="F93" s="209" t="s">
        <v>751</v>
      </c>
      <c r="G93" s="210" t="s">
        <v>150</v>
      </c>
      <c r="H93" s="211">
        <v>65</v>
      </c>
      <c r="I93" s="212"/>
      <c r="J93" s="211">
        <f>ROUND(I93*H93,1)</f>
        <v>0</v>
      </c>
      <c r="K93" s="209" t="s">
        <v>142</v>
      </c>
      <c r="L93" s="46"/>
      <c r="M93" s="213" t="s">
        <v>19</v>
      </c>
      <c r="N93" s="214" t="s">
        <v>45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143</v>
      </c>
      <c r="AT93" s="217" t="s">
        <v>138</v>
      </c>
      <c r="AU93" s="217" t="s">
        <v>81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ROUND(I93*H93,1)</f>
        <v>0</v>
      </c>
      <c r="BL93" s="19" t="s">
        <v>143</v>
      </c>
      <c r="BM93" s="217" t="s">
        <v>1066</v>
      </c>
    </row>
    <row r="94" s="2" customFormat="1" ht="14.4" customHeight="1">
      <c r="A94" s="40"/>
      <c r="B94" s="41"/>
      <c r="C94" s="267" t="s">
        <v>152</v>
      </c>
      <c r="D94" s="267" t="s">
        <v>243</v>
      </c>
      <c r="E94" s="268" t="s">
        <v>1067</v>
      </c>
      <c r="F94" s="269" t="s">
        <v>1068</v>
      </c>
      <c r="G94" s="270" t="s">
        <v>150</v>
      </c>
      <c r="H94" s="271">
        <v>65</v>
      </c>
      <c r="I94" s="272"/>
      <c r="J94" s="271">
        <f>ROUND(I94*H94,1)</f>
        <v>0</v>
      </c>
      <c r="K94" s="269" t="s">
        <v>19</v>
      </c>
      <c r="L94" s="273"/>
      <c r="M94" s="274" t="s">
        <v>19</v>
      </c>
      <c r="N94" s="275" t="s">
        <v>45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171</v>
      </c>
      <c r="AT94" s="217" t="s">
        <v>243</v>
      </c>
      <c r="AU94" s="217" t="s">
        <v>81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ROUND(I94*H94,1)</f>
        <v>0</v>
      </c>
      <c r="BL94" s="19" t="s">
        <v>143</v>
      </c>
      <c r="BM94" s="217" t="s">
        <v>1069</v>
      </c>
    </row>
    <row r="95" s="2" customFormat="1" ht="14.4" customHeight="1">
      <c r="A95" s="40"/>
      <c r="B95" s="41"/>
      <c r="C95" s="207" t="s">
        <v>143</v>
      </c>
      <c r="D95" s="207" t="s">
        <v>138</v>
      </c>
      <c r="E95" s="208" t="s">
        <v>758</v>
      </c>
      <c r="F95" s="209" t="s">
        <v>759</v>
      </c>
      <c r="G95" s="210" t="s">
        <v>150</v>
      </c>
      <c r="H95" s="211">
        <v>65</v>
      </c>
      <c r="I95" s="212"/>
      <c r="J95" s="211">
        <f>ROUND(I95*H95,1)</f>
        <v>0</v>
      </c>
      <c r="K95" s="209" t="s">
        <v>142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5.0000000000000002E-05</v>
      </c>
      <c r="R95" s="215">
        <f>Q95*H95</f>
        <v>0.0032500000000000003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143</v>
      </c>
      <c r="AT95" s="217" t="s">
        <v>138</v>
      </c>
      <c r="AU95" s="217" t="s">
        <v>81</v>
      </c>
      <c r="AY95" s="19" t="s">
        <v>137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ROUND(I95*H95,1)</f>
        <v>0</v>
      </c>
      <c r="BL95" s="19" t="s">
        <v>143</v>
      </c>
      <c r="BM95" s="217" t="s">
        <v>1070</v>
      </c>
    </row>
    <row r="96" s="2" customFormat="1" ht="14.4" customHeight="1">
      <c r="A96" s="40"/>
      <c r="B96" s="41"/>
      <c r="C96" s="267" t="s">
        <v>159</v>
      </c>
      <c r="D96" s="267" t="s">
        <v>243</v>
      </c>
      <c r="E96" s="268" t="s">
        <v>761</v>
      </c>
      <c r="F96" s="269" t="s">
        <v>762</v>
      </c>
      <c r="G96" s="270" t="s">
        <v>150</v>
      </c>
      <c r="H96" s="271">
        <v>195</v>
      </c>
      <c r="I96" s="272"/>
      <c r="J96" s="271">
        <f>ROUND(I96*H96,1)</f>
        <v>0</v>
      </c>
      <c r="K96" s="269" t="s">
        <v>142</v>
      </c>
      <c r="L96" s="273"/>
      <c r="M96" s="274" t="s">
        <v>19</v>
      </c>
      <c r="N96" s="275" t="s">
        <v>45</v>
      </c>
      <c r="O96" s="86"/>
      <c r="P96" s="215">
        <f>O96*H96</f>
        <v>0</v>
      </c>
      <c r="Q96" s="215">
        <v>0.0047200000000000002</v>
      </c>
      <c r="R96" s="215">
        <f>Q96*H96</f>
        <v>0.9204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171</v>
      </c>
      <c r="AT96" s="217" t="s">
        <v>243</v>
      </c>
      <c r="AU96" s="217" t="s">
        <v>81</v>
      </c>
      <c r="AY96" s="19" t="s">
        <v>137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ROUND(I96*H96,1)</f>
        <v>0</v>
      </c>
      <c r="BL96" s="19" t="s">
        <v>143</v>
      </c>
      <c r="BM96" s="217" t="s">
        <v>1071</v>
      </c>
    </row>
    <row r="97" s="12" customFormat="1">
      <c r="A97" s="12"/>
      <c r="B97" s="219"/>
      <c r="C97" s="220"/>
      <c r="D97" s="221" t="s">
        <v>145</v>
      </c>
      <c r="E97" s="220"/>
      <c r="F97" s="223" t="s">
        <v>1072</v>
      </c>
      <c r="G97" s="220"/>
      <c r="H97" s="224">
        <v>195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0" t="s">
        <v>145</v>
      </c>
      <c r="AU97" s="230" t="s">
        <v>81</v>
      </c>
      <c r="AV97" s="12" t="s">
        <v>83</v>
      </c>
      <c r="AW97" s="12" t="s">
        <v>4</v>
      </c>
      <c r="AX97" s="12" t="s">
        <v>81</v>
      </c>
      <c r="AY97" s="230" t="s">
        <v>137</v>
      </c>
    </row>
    <row r="98" s="2" customFormat="1" ht="14.4" customHeight="1">
      <c r="A98" s="40"/>
      <c r="B98" s="41"/>
      <c r="C98" s="207" t="s">
        <v>163</v>
      </c>
      <c r="D98" s="207" t="s">
        <v>138</v>
      </c>
      <c r="E98" s="208" t="s">
        <v>765</v>
      </c>
      <c r="F98" s="209" t="s">
        <v>766</v>
      </c>
      <c r="G98" s="210" t="s">
        <v>150</v>
      </c>
      <c r="H98" s="211">
        <v>65</v>
      </c>
      <c r="I98" s="212"/>
      <c r="J98" s="211">
        <f>ROUND(I98*H98,1)</f>
        <v>0</v>
      </c>
      <c r="K98" s="209" t="s">
        <v>142</v>
      </c>
      <c r="L98" s="46"/>
      <c r="M98" s="213" t="s">
        <v>19</v>
      </c>
      <c r="N98" s="214" t="s">
        <v>45</v>
      </c>
      <c r="O98" s="86"/>
      <c r="P98" s="215">
        <f>O98*H98</f>
        <v>0</v>
      </c>
      <c r="Q98" s="215">
        <v>0.0020799999999999998</v>
      </c>
      <c r="R98" s="215">
        <f>Q98*H98</f>
        <v>0.13519999999999999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81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ROUND(I98*H98,1)</f>
        <v>0</v>
      </c>
      <c r="BL98" s="19" t="s">
        <v>143</v>
      </c>
      <c r="BM98" s="217" t="s">
        <v>1073</v>
      </c>
    </row>
    <row r="99" s="2" customFormat="1" ht="24.15" customHeight="1">
      <c r="A99" s="40"/>
      <c r="B99" s="41"/>
      <c r="C99" s="207" t="s">
        <v>167</v>
      </c>
      <c r="D99" s="207" t="s">
        <v>138</v>
      </c>
      <c r="E99" s="208" t="s">
        <v>768</v>
      </c>
      <c r="F99" s="209" t="s">
        <v>769</v>
      </c>
      <c r="G99" s="210" t="s">
        <v>770</v>
      </c>
      <c r="H99" s="211">
        <v>0.65000000000000002</v>
      </c>
      <c r="I99" s="212"/>
      <c r="J99" s="211">
        <f>ROUND(I99*H99,1)</f>
        <v>0</v>
      </c>
      <c r="K99" s="209" t="s">
        <v>142</v>
      </c>
      <c r="L99" s="46"/>
      <c r="M99" s="213" t="s">
        <v>19</v>
      </c>
      <c r="N99" s="214" t="s">
        <v>45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143</v>
      </c>
      <c r="AT99" s="217" t="s">
        <v>138</v>
      </c>
      <c r="AU99" s="217" t="s">
        <v>81</v>
      </c>
      <c r="AY99" s="19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ROUND(I99*H99,1)</f>
        <v>0</v>
      </c>
      <c r="BL99" s="19" t="s">
        <v>143</v>
      </c>
      <c r="BM99" s="217" t="s">
        <v>1074</v>
      </c>
    </row>
    <row r="100" s="2" customFormat="1" ht="14.4" customHeight="1">
      <c r="A100" s="40"/>
      <c r="B100" s="41"/>
      <c r="C100" s="267" t="s">
        <v>171</v>
      </c>
      <c r="D100" s="267" t="s">
        <v>243</v>
      </c>
      <c r="E100" s="268" t="s">
        <v>772</v>
      </c>
      <c r="F100" s="269" t="s">
        <v>773</v>
      </c>
      <c r="G100" s="270" t="s">
        <v>774</v>
      </c>
      <c r="H100" s="271">
        <v>8.5700000000000003</v>
      </c>
      <c r="I100" s="272"/>
      <c r="J100" s="271">
        <f>ROUND(I100*H100,1)</f>
        <v>0</v>
      </c>
      <c r="K100" s="269" t="s">
        <v>19</v>
      </c>
      <c r="L100" s="273"/>
      <c r="M100" s="274" t="s">
        <v>19</v>
      </c>
      <c r="N100" s="275" t="s">
        <v>45</v>
      </c>
      <c r="O100" s="86"/>
      <c r="P100" s="215">
        <f>O100*H100</f>
        <v>0</v>
      </c>
      <c r="Q100" s="215">
        <v>0.001</v>
      </c>
      <c r="R100" s="215">
        <f>Q100*H100</f>
        <v>0.0085700000000000012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171</v>
      </c>
      <c r="AT100" s="217" t="s">
        <v>243</v>
      </c>
      <c r="AU100" s="217" t="s">
        <v>81</v>
      </c>
      <c r="AY100" s="19" t="s">
        <v>137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ROUND(I100*H100,1)</f>
        <v>0</v>
      </c>
      <c r="BL100" s="19" t="s">
        <v>143</v>
      </c>
      <c r="BM100" s="217" t="s">
        <v>1075</v>
      </c>
    </row>
    <row r="101" s="12" customFormat="1">
      <c r="A101" s="12"/>
      <c r="B101" s="219"/>
      <c r="C101" s="220"/>
      <c r="D101" s="221" t="s">
        <v>145</v>
      </c>
      <c r="E101" s="222" t="s">
        <v>19</v>
      </c>
      <c r="F101" s="223" t="s">
        <v>1076</v>
      </c>
      <c r="G101" s="220"/>
      <c r="H101" s="224">
        <v>8.5700000000000003</v>
      </c>
      <c r="I101" s="225"/>
      <c r="J101" s="220"/>
      <c r="K101" s="220"/>
      <c r="L101" s="226"/>
      <c r="M101" s="227"/>
      <c r="N101" s="228"/>
      <c r="O101" s="228"/>
      <c r="P101" s="228"/>
      <c r="Q101" s="228"/>
      <c r="R101" s="228"/>
      <c r="S101" s="228"/>
      <c r="T101" s="229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30" t="s">
        <v>145</v>
      </c>
      <c r="AU101" s="230" t="s">
        <v>81</v>
      </c>
      <c r="AV101" s="12" t="s">
        <v>83</v>
      </c>
      <c r="AW101" s="12" t="s">
        <v>34</v>
      </c>
      <c r="AX101" s="12" t="s">
        <v>81</v>
      </c>
      <c r="AY101" s="230" t="s">
        <v>137</v>
      </c>
    </row>
    <row r="102" s="2" customFormat="1" ht="14.4" customHeight="1">
      <c r="A102" s="40"/>
      <c r="B102" s="41"/>
      <c r="C102" s="207" t="s">
        <v>178</v>
      </c>
      <c r="D102" s="207" t="s">
        <v>138</v>
      </c>
      <c r="E102" s="208" t="s">
        <v>777</v>
      </c>
      <c r="F102" s="209" t="s">
        <v>778</v>
      </c>
      <c r="G102" s="210" t="s">
        <v>150</v>
      </c>
      <c r="H102" s="211">
        <v>65</v>
      </c>
      <c r="I102" s="212"/>
      <c r="J102" s="211">
        <f>ROUND(I102*H102,1)</f>
        <v>0</v>
      </c>
      <c r="K102" s="209" t="s">
        <v>142</v>
      </c>
      <c r="L102" s="46"/>
      <c r="M102" s="213" t="s">
        <v>19</v>
      </c>
      <c r="N102" s="214" t="s">
        <v>45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143</v>
      </c>
      <c r="AT102" s="217" t="s">
        <v>138</v>
      </c>
      <c r="AU102" s="217" t="s">
        <v>81</v>
      </c>
      <c r="AY102" s="19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ROUND(I102*H102,1)</f>
        <v>0</v>
      </c>
      <c r="BL102" s="19" t="s">
        <v>143</v>
      </c>
      <c r="BM102" s="217" t="s">
        <v>1077</v>
      </c>
    </row>
    <row r="103" s="12" customFormat="1">
      <c r="A103" s="12"/>
      <c r="B103" s="219"/>
      <c r="C103" s="220"/>
      <c r="D103" s="221" t="s">
        <v>145</v>
      </c>
      <c r="E103" s="220"/>
      <c r="F103" s="223" t="s">
        <v>1078</v>
      </c>
      <c r="G103" s="220"/>
      <c r="H103" s="224">
        <v>65</v>
      </c>
      <c r="I103" s="225"/>
      <c r="J103" s="220"/>
      <c r="K103" s="220"/>
      <c r="L103" s="226"/>
      <c r="M103" s="227"/>
      <c r="N103" s="228"/>
      <c r="O103" s="228"/>
      <c r="P103" s="228"/>
      <c r="Q103" s="228"/>
      <c r="R103" s="228"/>
      <c r="S103" s="228"/>
      <c r="T103" s="229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0" t="s">
        <v>145</v>
      </c>
      <c r="AU103" s="230" t="s">
        <v>81</v>
      </c>
      <c r="AV103" s="12" t="s">
        <v>83</v>
      </c>
      <c r="AW103" s="12" t="s">
        <v>4</v>
      </c>
      <c r="AX103" s="12" t="s">
        <v>81</v>
      </c>
      <c r="AY103" s="230" t="s">
        <v>137</v>
      </c>
    </row>
    <row r="104" s="2" customFormat="1" ht="14.4" customHeight="1">
      <c r="A104" s="40"/>
      <c r="B104" s="41"/>
      <c r="C104" s="267" t="s">
        <v>182</v>
      </c>
      <c r="D104" s="267" t="s">
        <v>243</v>
      </c>
      <c r="E104" s="268" t="s">
        <v>780</v>
      </c>
      <c r="F104" s="269" t="s">
        <v>781</v>
      </c>
      <c r="G104" s="270" t="s">
        <v>774</v>
      </c>
      <c r="H104" s="271">
        <v>13</v>
      </c>
      <c r="I104" s="272"/>
      <c r="J104" s="271">
        <f>ROUND(I104*H104,1)</f>
        <v>0</v>
      </c>
      <c r="K104" s="269" t="s">
        <v>142</v>
      </c>
      <c r="L104" s="273"/>
      <c r="M104" s="274" t="s">
        <v>19</v>
      </c>
      <c r="N104" s="275" t="s">
        <v>45</v>
      </c>
      <c r="O104" s="86"/>
      <c r="P104" s="215">
        <f>O104*H104</f>
        <v>0</v>
      </c>
      <c r="Q104" s="215">
        <v>0.001</v>
      </c>
      <c r="R104" s="215">
        <f>Q104*H104</f>
        <v>0.013000000000000001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171</v>
      </c>
      <c r="AT104" s="217" t="s">
        <v>243</v>
      </c>
      <c r="AU104" s="217" t="s">
        <v>81</v>
      </c>
      <c r="AY104" s="19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ROUND(I104*H104,1)</f>
        <v>0</v>
      </c>
      <c r="BL104" s="19" t="s">
        <v>143</v>
      </c>
      <c r="BM104" s="217" t="s">
        <v>1079</v>
      </c>
    </row>
    <row r="105" s="12" customFormat="1">
      <c r="A105" s="12"/>
      <c r="B105" s="219"/>
      <c r="C105" s="220"/>
      <c r="D105" s="221" t="s">
        <v>145</v>
      </c>
      <c r="E105" s="222" t="s">
        <v>19</v>
      </c>
      <c r="F105" s="223" t="s">
        <v>1080</v>
      </c>
      <c r="G105" s="220"/>
      <c r="H105" s="224">
        <v>13</v>
      </c>
      <c r="I105" s="225"/>
      <c r="J105" s="220"/>
      <c r="K105" s="220"/>
      <c r="L105" s="226"/>
      <c r="M105" s="227"/>
      <c r="N105" s="228"/>
      <c r="O105" s="228"/>
      <c r="P105" s="228"/>
      <c r="Q105" s="228"/>
      <c r="R105" s="228"/>
      <c r="S105" s="228"/>
      <c r="T105" s="229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30" t="s">
        <v>145</v>
      </c>
      <c r="AU105" s="230" t="s">
        <v>81</v>
      </c>
      <c r="AV105" s="12" t="s">
        <v>83</v>
      </c>
      <c r="AW105" s="12" t="s">
        <v>34</v>
      </c>
      <c r="AX105" s="12" t="s">
        <v>81</v>
      </c>
      <c r="AY105" s="230" t="s">
        <v>137</v>
      </c>
    </row>
    <row r="106" s="2" customFormat="1" ht="14.4" customHeight="1">
      <c r="A106" s="40"/>
      <c r="B106" s="41"/>
      <c r="C106" s="207" t="s">
        <v>187</v>
      </c>
      <c r="D106" s="207" t="s">
        <v>138</v>
      </c>
      <c r="E106" s="208" t="s">
        <v>784</v>
      </c>
      <c r="F106" s="209" t="s">
        <v>785</v>
      </c>
      <c r="G106" s="210" t="s">
        <v>141</v>
      </c>
      <c r="H106" s="211">
        <v>130</v>
      </c>
      <c r="I106" s="212"/>
      <c r="J106" s="211">
        <f>ROUND(I106*H106,1)</f>
        <v>0</v>
      </c>
      <c r="K106" s="209" t="s">
        <v>142</v>
      </c>
      <c r="L106" s="46"/>
      <c r="M106" s="213" t="s">
        <v>19</v>
      </c>
      <c r="N106" s="214" t="s">
        <v>45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143</v>
      </c>
      <c r="AT106" s="217" t="s">
        <v>138</v>
      </c>
      <c r="AU106" s="217" t="s">
        <v>81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ROUND(I106*H106,1)</f>
        <v>0</v>
      </c>
      <c r="BL106" s="19" t="s">
        <v>143</v>
      </c>
      <c r="BM106" s="217" t="s">
        <v>1081</v>
      </c>
    </row>
    <row r="107" s="12" customFormat="1">
      <c r="A107" s="12"/>
      <c r="B107" s="219"/>
      <c r="C107" s="220"/>
      <c r="D107" s="221" t="s">
        <v>145</v>
      </c>
      <c r="E107" s="222" t="s">
        <v>19</v>
      </c>
      <c r="F107" s="223" t="s">
        <v>1082</v>
      </c>
      <c r="G107" s="220"/>
      <c r="H107" s="224">
        <v>130</v>
      </c>
      <c r="I107" s="225"/>
      <c r="J107" s="220"/>
      <c r="K107" s="220"/>
      <c r="L107" s="226"/>
      <c r="M107" s="227"/>
      <c r="N107" s="228"/>
      <c r="O107" s="228"/>
      <c r="P107" s="228"/>
      <c r="Q107" s="228"/>
      <c r="R107" s="228"/>
      <c r="S107" s="228"/>
      <c r="T107" s="229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30" t="s">
        <v>145</v>
      </c>
      <c r="AU107" s="230" t="s">
        <v>81</v>
      </c>
      <c r="AV107" s="12" t="s">
        <v>83</v>
      </c>
      <c r="AW107" s="12" t="s">
        <v>34</v>
      </c>
      <c r="AX107" s="12" t="s">
        <v>81</v>
      </c>
      <c r="AY107" s="230" t="s">
        <v>137</v>
      </c>
    </row>
    <row r="108" s="2" customFormat="1" ht="14.4" customHeight="1">
      <c r="A108" s="40"/>
      <c r="B108" s="41"/>
      <c r="C108" s="267" t="s">
        <v>193</v>
      </c>
      <c r="D108" s="267" t="s">
        <v>243</v>
      </c>
      <c r="E108" s="268" t="s">
        <v>788</v>
      </c>
      <c r="F108" s="269" t="s">
        <v>789</v>
      </c>
      <c r="G108" s="270" t="s">
        <v>201</v>
      </c>
      <c r="H108" s="271">
        <v>0.67000000000000004</v>
      </c>
      <c r="I108" s="272"/>
      <c r="J108" s="271">
        <f>ROUND(I108*H108,1)</f>
        <v>0</v>
      </c>
      <c r="K108" s="269" t="s">
        <v>142</v>
      </c>
      <c r="L108" s="273"/>
      <c r="M108" s="274" t="s">
        <v>19</v>
      </c>
      <c r="N108" s="275" t="s">
        <v>45</v>
      </c>
      <c r="O108" s="86"/>
      <c r="P108" s="215">
        <f>O108*H108</f>
        <v>0</v>
      </c>
      <c r="Q108" s="215">
        <v>0.20000000000000001</v>
      </c>
      <c r="R108" s="215">
        <f>Q108*H108</f>
        <v>0.13400000000000001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171</v>
      </c>
      <c r="AT108" s="217" t="s">
        <v>243</v>
      </c>
      <c r="AU108" s="217" t="s">
        <v>81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ROUND(I108*H108,1)</f>
        <v>0</v>
      </c>
      <c r="BL108" s="19" t="s">
        <v>143</v>
      </c>
      <c r="BM108" s="217" t="s">
        <v>1083</v>
      </c>
    </row>
    <row r="109" s="12" customFormat="1">
      <c r="A109" s="12"/>
      <c r="B109" s="219"/>
      <c r="C109" s="220"/>
      <c r="D109" s="221" t="s">
        <v>145</v>
      </c>
      <c r="E109" s="222" t="s">
        <v>19</v>
      </c>
      <c r="F109" s="223" t="s">
        <v>1084</v>
      </c>
      <c r="G109" s="220"/>
      <c r="H109" s="224">
        <v>6.5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0" t="s">
        <v>145</v>
      </c>
      <c r="AU109" s="230" t="s">
        <v>81</v>
      </c>
      <c r="AV109" s="12" t="s">
        <v>83</v>
      </c>
      <c r="AW109" s="12" t="s">
        <v>34</v>
      </c>
      <c r="AX109" s="12" t="s">
        <v>81</v>
      </c>
      <c r="AY109" s="230" t="s">
        <v>137</v>
      </c>
    </row>
    <row r="110" s="12" customFormat="1">
      <c r="A110" s="12"/>
      <c r="B110" s="219"/>
      <c r="C110" s="220"/>
      <c r="D110" s="221" t="s">
        <v>145</v>
      </c>
      <c r="E110" s="220"/>
      <c r="F110" s="223" t="s">
        <v>1085</v>
      </c>
      <c r="G110" s="220"/>
      <c r="H110" s="224">
        <v>0.67000000000000004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0" t="s">
        <v>145</v>
      </c>
      <c r="AU110" s="230" t="s">
        <v>81</v>
      </c>
      <c r="AV110" s="12" t="s">
        <v>83</v>
      </c>
      <c r="AW110" s="12" t="s">
        <v>4</v>
      </c>
      <c r="AX110" s="12" t="s">
        <v>81</v>
      </c>
      <c r="AY110" s="230" t="s">
        <v>137</v>
      </c>
    </row>
    <row r="111" s="2" customFormat="1" ht="14.4" customHeight="1">
      <c r="A111" s="40"/>
      <c r="B111" s="41"/>
      <c r="C111" s="207" t="s">
        <v>198</v>
      </c>
      <c r="D111" s="207" t="s">
        <v>138</v>
      </c>
      <c r="E111" s="208" t="s">
        <v>792</v>
      </c>
      <c r="F111" s="209" t="s">
        <v>793</v>
      </c>
      <c r="G111" s="210" t="s">
        <v>201</v>
      </c>
      <c r="H111" s="211">
        <v>1.95</v>
      </c>
      <c r="I111" s="212"/>
      <c r="J111" s="211">
        <f>ROUND(I111*H111,1)</f>
        <v>0</v>
      </c>
      <c r="K111" s="209" t="s">
        <v>142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143</v>
      </c>
      <c r="AT111" s="217" t="s">
        <v>138</v>
      </c>
      <c r="AU111" s="217" t="s">
        <v>81</v>
      </c>
      <c r="AY111" s="19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ROUND(I111*H111,1)</f>
        <v>0</v>
      </c>
      <c r="BL111" s="19" t="s">
        <v>143</v>
      </c>
      <c r="BM111" s="217" t="s">
        <v>1086</v>
      </c>
    </row>
    <row r="112" s="12" customFormat="1">
      <c r="A112" s="12"/>
      <c r="B112" s="219"/>
      <c r="C112" s="220"/>
      <c r="D112" s="221" t="s">
        <v>145</v>
      </c>
      <c r="E112" s="222" t="s">
        <v>19</v>
      </c>
      <c r="F112" s="223" t="s">
        <v>1087</v>
      </c>
      <c r="G112" s="220"/>
      <c r="H112" s="224">
        <v>1.95</v>
      </c>
      <c r="I112" s="225"/>
      <c r="J112" s="220"/>
      <c r="K112" s="220"/>
      <c r="L112" s="226"/>
      <c r="M112" s="227"/>
      <c r="N112" s="228"/>
      <c r="O112" s="228"/>
      <c r="P112" s="228"/>
      <c r="Q112" s="228"/>
      <c r="R112" s="228"/>
      <c r="S112" s="228"/>
      <c r="T112" s="229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0" t="s">
        <v>145</v>
      </c>
      <c r="AU112" s="230" t="s">
        <v>81</v>
      </c>
      <c r="AV112" s="12" t="s">
        <v>83</v>
      </c>
      <c r="AW112" s="12" t="s">
        <v>34</v>
      </c>
      <c r="AX112" s="12" t="s">
        <v>81</v>
      </c>
      <c r="AY112" s="230" t="s">
        <v>137</v>
      </c>
    </row>
    <row r="113" s="2" customFormat="1" ht="14.4" customHeight="1">
      <c r="A113" s="40"/>
      <c r="B113" s="41"/>
      <c r="C113" s="207" t="s">
        <v>205</v>
      </c>
      <c r="D113" s="207" t="s">
        <v>138</v>
      </c>
      <c r="E113" s="208" t="s">
        <v>796</v>
      </c>
      <c r="F113" s="209" t="s">
        <v>797</v>
      </c>
      <c r="G113" s="210" t="s">
        <v>201</v>
      </c>
      <c r="H113" s="211">
        <v>1.95</v>
      </c>
      <c r="I113" s="212"/>
      <c r="J113" s="211">
        <f>ROUND(I113*H113,1)</f>
        <v>0</v>
      </c>
      <c r="K113" s="209" t="s">
        <v>142</v>
      </c>
      <c r="L113" s="46"/>
      <c r="M113" s="213" t="s">
        <v>19</v>
      </c>
      <c r="N113" s="214" t="s">
        <v>45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143</v>
      </c>
      <c r="AT113" s="217" t="s">
        <v>138</v>
      </c>
      <c r="AU113" s="217" t="s">
        <v>81</v>
      </c>
      <c r="AY113" s="19" t="s">
        <v>137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ROUND(I113*H113,1)</f>
        <v>0</v>
      </c>
      <c r="BL113" s="19" t="s">
        <v>143</v>
      </c>
      <c r="BM113" s="217" t="s">
        <v>1088</v>
      </c>
    </row>
    <row r="114" s="2" customFormat="1" ht="14.4" customHeight="1">
      <c r="A114" s="40"/>
      <c r="B114" s="41"/>
      <c r="C114" s="207" t="s">
        <v>9</v>
      </c>
      <c r="D114" s="207" t="s">
        <v>138</v>
      </c>
      <c r="E114" s="208" t="s">
        <v>799</v>
      </c>
      <c r="F114" s="209" t="s">
        <v>800</v>
      </c>
      <c r="G114" s="210" t="s">
        <v>201</v>
      </c>
      <c r="H114" s="211">
        <v>1.95</v>
      </c>
      <c r="I114" s="212"/>
      <c r="J114" s="211">
        <f>ROUND(I114*H114,1)</f>
        <v>0</v>
      </c>
      <c r="K114" s="209" t="s">
        <v>142</v>
      </c>
      <c r="L114" s="46"/>
      <c r="M114" s="213" t="s">
        <v>19</v>
      </c>
      <c r="N114" s="214" t="s">
        <v>45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143</v>
      </c>
      <c r="AT114" s="217" t="s">
        <v>138</v>
      </c>
      <c r="AU114" s="217" t="s">
        <v>81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ROUND(I114*H114,1)</f>
        <v>0</v>
      </c>
      <c r="BL114" s="19" t="s">
        <v>143</v>
      </c>
      <c r="BM114" s="217" t="s">
        <v>1089</v>
      </c>
    </row>
    <row r="115" s="2" customFormat="1" ht="24.15" customHeight="1">
      <c r="A115" s="40"/>
      <c r="B115" s="41"/>
      <c r="C115" s="207" t="s">
        <v>237</v>
      </c>
      <c r="D115" s="207" t="s">
        <v>138</v>
      </c>
      <c r="E115" s="208" t="s">
        <v>802</v>
      </c>
      <c r="F115" s="209" t="s">
        <v>803</v>
      </c>
      <c r="G115" s="210" t="s">
        <v>141</v>
      </c>
      <c r="H115" s="211">
        <v>1120</v>
      </c>
      <c r="I115" s="212"/>
      <c r="J115" s="211">
        <f>ROUND(I115*H115,1)</f>
        <v>0</v>
      </c>
      <c r="K115" s="209" t="s">
        <v>142</v>
      </c>
      <c r="L115" s="46"/>
      <c r="M115" s="213" t="s">
        <v>19</v>
      </c>
      <c r="N115" s="214" t="s">
        <v>45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143</v>
      </c>
      <c r="AT115" s="217" t="s">
        <v>138</v>
      </c>
      <c r="AU115" s="217" t="s">
        <v>81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ROUND(I115*H115,1)</f>
        <v>0</v>
      </c>
      <c r="BL115" s="19" t="s">
        <v>143</v>
      </c>
      <c r="BM115" s="217" t="s">
        <v>1090</v>
      </c>
    </row>
    <row r="116" s="12" customFormat="1">
      <c r="A116" s="12"/>
      <c r="B116" s="219"/>
      <c r="C116" s="220"/>
      <c r="D116" s="221" t="s">
        <v>145</v>
      </c>
      <c r="E116" s="222" t="s">
        <v>19</v>
      </c>
      <c r="F116" s="223" t="s">
        <v>1091</v>
      </c>
      <c r="G116" s="220"/>
      <c r="H116" s="224">
        <v>1120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30" t="s">
        <v>145</v>
      </c>
      <c r="AU116" s="230" t="s">
        <v>81</v>
      </c>
      <c r="AV116" s="12" t="s">
        <v>83</v>
      </c>
      <c r="AW116" s="12" t="s">
        <v>34</v>
      </c>
      <c r="AX116" s="12" t="s">
        <v>81</v>
      </c>
      <c r="AY116" s="230" t="s">
        <v>137</v>
      </c>
    </row>
    <row r="117" s="2" customFormat="1" ht="14.4" customHeight="1">
      <c r="A117" s="40"/>
      <c r="B117" s="41"/>
      <c r="C117" s="267" t="s">
        <v>242</v>
      </c>
      <c r="D117" s="267" t="s">
        <v>243</v>
      </c>
      <c r="E117" s="268" t="s">
        <v>806</v>
      </c>
      <c r="F117" s="269" t="s">
        <v>807</v>
      </c>
      <c r="G117" s="270" t="s">
        <v>774</v>
      </c>
      <c r="H117" s="271">
        <v>33.600000000000001</v>
      </c>
      <c r="I117" s="272"/>
      <c r="J117" s="271">
        <f>ROUND(I117*H117,1)</f>
        <v>0</v>
      </c>
      <c r="K117" s="269" t="s">
        <v>142</v>
      </c>
      <c r="L117" s="273"/>
      <c r="M117" s="274" t="s">
        <v>19</v>
      </c>
      <c r="N117" s="275" t="s">
        <v>45</v>
      </c>
      <c r="O117" s="86"/>
      <c r="P117" s="215">
        <f>O117*H117</f>
        <v>0</v>
      </c>
      <c r="Q117" s="215">
        <v>0.001</v>
      </c>
      <c r="R117" s="215">
        <f>Q117*H117</f>
        <v>0.033600000000000005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171</v>
      </c>
      <c r="AT117" s="217" t="s">
        <v>243</v>
      </c>
      <c r="AU117" s="217" t="s">
        <v>81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ROUND(I117*H117,1)</f>
        <v>0</v>
      </c>
      <c r="BL117" s="19" t="s">
        <v>143</v>
      </c>
      <c r="BM117" s="217" t="s">
        <v>1092</v>
      </c>
    </row>
    <row r="118" s="12" customFormat="1">
      <c r="A118" s="12"/>
      <c r="B118" s="219"/>
      <c r="C118" s="220"/>
      <c r="D118" s="221" t="s">
        <v>145</v>
      </c>
      <c r="E118" s="222" t="s">
        <v>19</v>
      </c>
      <c r="F118" s="223" t="s">
        <v>1093</v>
      </c>
      <c r="G118" s="220"/>
      <c r="H118" s="224">
        <v>33.600000000000001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0" t="s">
        <v>145</v>
      </c>
      <c r="AU118" s="230" t="s">
        <v>81</v>
      </c>
      <c r="AV118" s="12" t="s">
        <v>83</v>
      </c>
      <c r="AW118" s="12" t="s">
        <v>34</v>
      </c>
      <c r="AX118" s="12" t="s">
        <v>81</v>
      </c>
      <c r="AY118" s="230" t="s">
        <v>137</v>
      </c>
    </row>
    <row r="119" s="2" customFormat="1" ht="14.4" customHeight="1">
      <c r="A119" s="40"/>
      <c r="B119" s="41"/>
      <c r="C119" s="207" t="s">
        <v>249</v>
      </c>
      <c r="D119" s="207" t="s">
        <v>138</v>
      </c>
      <c r="E119" s="208" t="s">
        <v>810</v>
      </c>
      <c r="F119" s="209" t="s">
        <v>811</v>
      </c>
      <c r="G119" s="210" t="s">
        <v>246</v>
      </c>
      <c r="H119" s="211">
        <v>1.25</v>
      </c>
      <c r="I119" s="212"/>
      <c r="J119" s="211">
        <f>ROUND(I119*H119,1)</f>
        <v>0</v>
      </c>
      <c r="K119" s="209" t="s">
        <v>142</v>
      </c>
      <c r="L119" s="46"/>
      <c r="M119" s="213" t="s">
        <v>19</v>
      </c>
      <c r="N119" s="214" t="s">
        <v>45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143</v>
      </c>
      <c r="AT119" s="217" t="s">
        <v>138</v>
      </c>
      <c r="AU119" s="217" t="s">
        <v>81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ROUND(I119*H119,1)</f>
        <v>0</v>
      </c>
      <c r="BL119" s="19" t="s">
        <v>143</v>
      </c>
      <c r="BM119" s="217" t="s">
        <v>1094</v>
      </c>
    </row>
    <row r="120" s="11" customFormat="1" ht="25.92" customHeight="1">
      <c r="A120" s="11"/>
      <c r="B120" s="193"/>
      <c r="C120" s="194"/>
      <c r="D120" s="195" t="s">
        <v>73</v>
      </c>
      <c r="E120" s="196" t="s">
        <v>813</v>
      </c>
      <c r="F120" s="196" t="s">
        <v>814</v>
      </c>
      <c r="G120" s="194"/>
      <c r="H120" s="194"/>
      <c r="I120" s="197"/>
      <c r="J120" s="198">
        <f>BK120</f>
        <v>0</v>
      </c>
      <c r="K120" s="194"/>
      <c r="L120" s="199"/>
      <c r="M120" s="200"/>
      <c r="N120" s="201"/>
      <c r="O120" s="201"/>
      <c r="P120" s="202">
        <f>P121+P133+P144</f>
        <v>0</v>
      </c>
      <c r="Q120" s="201"/>
      <c r="R120" s="202">
        <f>R121+R133+R144</f>
        <v>0.0039000000000000007</v>
      </c>
      <c r="S120" s="201"/>
      <c r="T120" s="203">
        <f>T121+T133+T144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4" t="s">
        <v>81</v>
      </c>
      <c r="AT120" s="205" t="s">
        <v>73</v>
      </c>
      <c r="AU120" s="205" t="s">
        <v>74</v>
      </c>
      <c r="AY120" s="204" t="s">
        <v>137</v>
      </c>
      <c r="BK120" s="206">
        <f>BK121+BK133+BK144</f>
        <v>0</v>
      </c>
    </row>
    <row r="121" s="11" customFormat="1" ht="22.8" customHeight="1">
      <c r="A121" s="11"/>
      <c r="B121" s="193"/>
      <c r="C121" s="194"/>
      <c r="D121" s="195" t="s">
        <v>73</v>
      </c>
      <c r="E121" s="289" t="s">
        <v>815</v>
      </c>
      <c r="F121" s="289" t="s">
        <v>816</v>
      </c>
      <c r="G121" s="194"/>
      <c r="H121" s="194"/>
      <c r="I121" s="197"/>
      <c r="J121" s="290">
        <f>BK121</f>
        <v>0</v>
      </c>
      <c r="K121" s="194"/>
      <c r="L121" s="199"/>
      <c r="M121" s="200"/>
      <c r="N121" s="201"/>
      <c r="O121" s="201"/>
      <c r="P121" s="202">
        <f>SUM(P122:P132)</f>
        <v>0</v>
      </c>
      <c r="Q121" s="201"/>
      <c r="R121" s="202">
        <f>SUM(R122:R132)</f>
        <v>0.0013000000000000002</v>
      </c>
      <c r="S121" s="201"/>
      <c r="T121" s="203">
        <f>SUM(T122:T132)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4" t="s">
        <v>81</v>
      </c>
      <c r="AT121" s="205" t="s">
        <v>73</v>
      </c>
      <c r="AU121" s="205" t="s">
        <v>81</v>
      </c>
      <c r="AY121" s="204" t="s">
        <v>137</v>
      </c>
      <c r="BK121" s="206">
        <f>SUM(BK122:BK132)</f>
        <v>0</v>
      </c>
    </row>
    <row r="122" s="2" customFormat="1" ht="14.4" customHeight="1">
      <c r="A122" s="40"/>
      <c r="B122" s="41"/>
      <c r="C122" s="207" t="s">
        <v>255</v>
      </c>
      <c r="D122" s="207" t="s">
        <v>138</v>
      </c>
      <c r="E122" s="208" t="s">
        <v>840</v>
      </c>
      <c r="F122" s="209" t="s">
        <v>841</v>
      </c>
      <c r="G122" s="210" t="s">
        <v>842</v>
      </c>
      <c r="H122" s="211">
        <v>0.29999999999999999</v>
      </c>
      <c r="I122" s="212"/>
      <c r="J122" s="211">
        <f>ROUND(I122*H122,1)</f>
        <v>0</v>
      </c>
      <c r="K122" s="209" t="s">
        <v>142</v>
      </c>
      <c r="L122" s="46"/>
      <c r="M122" s="213" t="s">
        <v>19</v>
      </c>
      <c r="N122" s="214" t="s">
        <v>45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143</v>
      </c>
      <c r="AT122" s="217" t="s">
        <v>138</v>
      </c>
      <c r="AU122" s="217" t="s">
        <v>83</v>
      </c>
      <c r="AY122" s="19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ROUND(I122*H122,1)</f>
        <v>0</v>
      </c>
      <c r="BL122" s="19" t="s">
        <v>143</v>
      </c>
      <c r="BM122" s="217" t="s">
        <v>1095</v>
      </c>
    </row>
    <row r="123" s="2" customFormat="1" ht="24.15" customHeight="1">
      <c r="A123" s="40"/>
      <c r="B123" s="41"/>
      <c r="C123" s="207" t="s">
        <v>261</v>
      </c>
      <c r="D123" s="207" t="s">
        <v>138</v>
      </c>
      <c r="E123" s="208" t="s">
        <v>834</v>
      </c>
      <c r="F123" s="209" t="s">
        <v>835</v>
      </c>
      <c r="G123" s="210" t="s">
        <v>150</v>
      </c>
      <c r="H123" s="211">
        <v>65</v>
      </c>
      <c r="I123" s="212"/>
      <c r="J123" s="211">
        <f>ROUND(I123*H123,1)</f>
        <v>0</v>
      </c>
      <c r="K123" s="209" t="s">
        <v>142</v>
      </c>
      <c r="L123" s="46"/>
      <c r="M123" s="213" t="s">
        <v>19</v>
      </c>
      <c r="N123" s="214" t="s">
        <v>45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819</v>
      </c>
      <c r="AT123" s="217" t="s">
        <v>138</v>
      </c>
      <c r="AU123" s="217" t="s">
        <v>83</v>
      </c>
      <c r="AY123" s="19" t="s">
        <v>137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ROUND(I123*H123,1)</f>
        <v>0</v>
      </c>
      <c r="BL123" s="19" t="s">
        <v>819</v>
      </c>
      <c r="BM123" s="217" t="s">
        <v>1096</v>
      </c>
    </row>
    <row r="124" s="2" customFormat="1" ht="14.4" customHeight="1">
      <c r="A124" s="40"/>
      <c r="B124" s="41"/>
      <c r="C124" s="207" t="s">
        <v>7</v>
      </c>
      <c r="D124" s="207" t="s">
        <v>138</v>
      </c>
      <c r="E124" s="208" t="s">
        <v>817</v>
      </c>
      <c r="F124" s="209" t="s">
        <v>818</v>
      </c>
      <c r="G124" s="210" t="s">
        <v>150</v>
      </c>
      <c r="H124" s="211">
        <v>65</v>
      </c>
      <c r="I124" s="212"/>
      <c r="J124" s="211">
        <f>ROUND(I124*H124,1)</f>
        <v>0</v>
      </c>
      <c r="K124" s="209" t="s">
        <v>142</v>
      </c>
      <c r="L124" s="46"/>
      <c r="M124" s="213" t="s">
        <v>19</v>
      </c>
      <c r="N124" s="214" t="s">
        <v>45</v>
      </c>
      <c r="O124" s="86"/>
      <c r="P124" s="215">
        <f>O124*H124</f>
        <v>0</v>
      </c>
      <c r="Q124" s="215">
        <v>2.0000000000000002E-05</v>
      </c>
      <c r="R124" s="215">
        <f>Q124*H124</f>
        <v>0.0013000000000000002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819</v>
      </c>
      <c r="AT124" s="217" t="s">
        <v>138</v>
      </c>
      <c r="AU124" s="217" t="s">
        <v>83</v>
      </c>
      <c r="AY124" s="19" t="s">
        <v>137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ROUND(I124*H124,1)</f>
        <v>0</v>
      </c>
      <c r="BL124" s="19" t="s">
        <v>819</v>
      </c>
      <c r="BM124" s="217" t="s">
        <v>1097</v>
      </c>
    </row>
    <row r="125" s="2" customFormat="1" ht="14.4" customHeight="1">
      <c r="A125" s="40"/>
      <c r="B125" s="41"/>
      <c r="C125" s="207" t="s">
        <v>278</v>
      </c>
      <c r="D125" s="207" t="s">
        <v>138</v>
      </c>
      <c r="E125" s="208" t="s">
        <v>831</v>
      </c>
      <c r="F125" s="209" t="s">
        <v>832</v>
      </c>
      <c r="G125" s="210" t="s">
        <v>141</v>
      </c>
      <c r="H125" s="211">
        <v>65</v>
      </c>
      <c r="I125" s="212"/>
      <c r="J125" s="211">
        <f>ROUND(I125*H125,1)</f>
        <v>0</v>
      </c>
      <c r="K125" s="209" t="s">
        <v>142</v>
      </c>
      <c r="L125" s="46"/>
      <c r="M125" s="213" t="s">
        <v>19</v>
      </c>
      <c r="N125" s="214" t="s">
        <v>45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819</v>
      </c>
      <c r="AT125" s="217" t="s">
        <v>138</v>
      </c>
      <c r="AU125" s="217" t="s">
        <v>83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ROUND(I125*H125,1)</f>
        <v>0</v>
      </c>
      <c r="BL125" s="19" t="s">
        <v>819</v>
      </c>
      <c r="BM125" s="217" t="s">
        <v>1098</v>
      </c>
    </row>
    <row r="126" s="2" customFormat="1" ht="14.4" customHeight="1">
      <c r="A126" s="40"/>
      <c r="B126" s="41"/>
      <c r="C126" s="207" t="s">
        <v>284</v>
      </c>
      <c r="D126" s="207" t="s">
        <v>138</v>
      </c>
      <c r="E126" s="208" t="s">
        <v>792</v>
      </c>
      <c r="F126" s="209" t="s">
        <v>793</v>
      </c>
      <c r="G126" s="210" t="s">
        <v>201</v>
      </c>
      <c r="H126" s="211">
        <v>9.75</v>
      </c>
      <c r="I126" s="212"/>
      <c r="J126" s="211">
        <f>ROUND(I126*H126,1)</f>
        <v>0</v>
      </c>
      <c r="K126" s="209" t="s">
        <v>142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819</v>
      </c>
      <c r="AT126" s="217" t="s">
        <v>138</v>
      </c>
      <c r="AU126" s="217" t="s">
        <v>83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ROUND(I126*H126,1)</f>
        <v>0</v>
      </c>
      <c r="BL126" s="19" t="s">
        <v>819</v>
      </c>
      <c r="BM126" s="217" t="s">
        <v>1099</v>
      </c>
    </row>
    <row r="127" s="12" customFormat="1">
      <c r="A127" s="12"/>
      <c r="B127" s="219"/>
      <c r="C127" s="220"/>
      <c r="D127" s="221" t="s">
        <v>145</v>
      </c>
      <c r="E127" s="222" t="s">
        <v>19</v>
      </c>
      <c r="F127" s="223" t="s">
        <v>1100</v>
      </c>
      <c r="G127" s="220"/>
      <c r="H127" s="224">
        <v>9.75</v>
      </c>
      <c r="I127" s="225"/>
      <c r="J127" s="220"/>
      <c r="K127" s="220"/>
      <c r="L127" s="226"/>
      <c r="M127" s="227"/>
      <c r="N127" s="228"/>
      <c r="O127" s="228"/>
      <c r="P127" s="228"/>
      <c r="Q127" s="228"/>
      <c r="R127" s="228"/>
      <c r="S127" s="228"/>
      <c r="T127" s="229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0" t="s">
        <v>145</v>
      </c>
      <c r="AU127" s="230" t="s">
        <v>83</v>
      </c>
      <c r="AV127" s="12" t="s">
        <v>83</v>
      </c>
      <c r="AW127" s="12" t="s">
        <v>34</v>
      </c>
      <c r="AX127" s="12" t="s">
        <v>81</v>
      </c>
      <c r="AY127" s="230" t="s">
        <v>137</v>
      </c>
    </row>
    <row r="128" s="2" customFormat="1" ht="14.4" customHeight="1">
      <c r="A128" s="40"/>
      <c r="B128" s="41"/>
      <c r="C128" s="207" t="s">
        <v>289</v>
      </c>
      <c r="D128" s="207" t="s">
        <v>138</v>
      </c>
      <c r="E128" s="208" t="s">
        <v>796</v>
      </c>
      <c r="F128" s="209" t="s">
        <v>797</v>
      </c>
      <c r="G128" s="210" t="s">
        <v>201</v>
      </c>
      <c r="H128" s="211">
        <v>9.75</v>
      </c>
      <c r="I128" s="212"/>
      <c r="J128" s="211">
        <f>ROUND(I128*H128,1)</f>
        <v>0</v>
      </c>
      <c r="K128" s="209" t="s">
        <v>142</v>
      </c>
      <c r="L128" s="46"/>
      <c r="M128" s="213" t="s">
        <v>19</v>
      </c>
      <c r="N128" s="214" t="s">
        <v>45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819</v>
      </c>
      <c r="AT128" s="217" t="s">
        <v>138</v>
      </c>
      <c r="AU128" s="217" t="s">
        <v>83</v>
      </c>
      <c r="AY128" s="19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ROUND(I128*H128,1)</f>
        <v>0</v>
      </c>
      <c r="BL128" s="19" t="s">
        <v>819</v>
      </c>
      <c r="BM128" s="217" t="s">
        <v>1101</v>
      </c>
    </row>
    <row r="129" s="2" customFormat="1" ht="14.4" customHeight="1">
      <c r="A129" s="40"/>
      <c r="B129" s="41"/>
      <c r="C129" s="207" t="s">
        <v>295</v>
      </c>
      <c r="D129" s="207" t="s">
        <v>138</v>
      </c>
      <c r="E129" s="208" t="s">
        <v>799</v>
      </c>
      <c r="F129" s="209" t="s">
        <v>800</v>
      </c>
      <c r="G129" s="210" t="s">
        <v>201</v>
      </c>
      <c r="H129" s="211">
        <v>9.75</v>
      </c>
      <c r="I129" s="212"/>
      <c r="J129" s="211">
        <f>ROUND(I129*H129,1)</f>
        <v>0</v>
      </c>
      <c r="K129" s="209" t="s">
        <v>142</v>
      </c>
      <c r="L129" s="46"/>
      <c r="M129" s="213" t="s">
        <v>19</v>
      </c>
      <c r="N129" s="214" t="s">
        <v>45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819</v>
      </c>
      <c r="AT129" s="217" t="s">
        <v>138</v>
      </c>
      <c r="AU129" s="217" t="s">
        <v>83</v>
      </c>
      <c r="AY129" s="19" t="s">
        <v>137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ROUND(I129*H129,1)</f>
        <v>0</v>
      </c>
      <c r="BL129" s="19" t="s">
        <v>819</v>
      </c>
      <c r="BM129" s="217" t="s">
        <v>1102</v>
      </c>
    </row>
    <row r="130" s="2" customFormat="1" ht="14.4" customHeight="1">
      <c r="A130" s="40"/>
      <c r="B130" s="41"/>
      <c r="C130" s="207" t="s">
        <v>301</v>
      </c>
      <c r="D130" s="207" t="s">
        <v>138</v>
      </c>
      <c r="E130" s="208" t="s">
        <v>821</v>
      </c>
      <c r="F130" s="209" t="s">
        <v>822</v>
      </c>
      <c r="G130" s="210" t="s">
        <v>1103</v>
      </c>
      <c r="H130" s="211">
        <v>22</v>
      </c>
      <c r="I130" s="212"/>
      <c r="J130" s="211">
        <f>ROUND(I130*H130,1)</f>
        <v>0</v>
      </c>
      <c r="K130" s="209" t="s">
        <v>19</v>
      </c>
      <c r="L130" s="46"/>
      <c r="M130" s="213" t="s">
        <v>19</v>
      </c>
      <c r="N130" s="214" t="s">
        <v>45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819</v>
      </c>
      <c r="AT130" s="217" t="s">
        <v>138</v>
      </c>
      <c r="AU130" s="217" t="s">
        <v>83</v>
      </c>
      <c r="AY130" s="19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ROUND(I130*H130,1)</f>
        <v>0</v>
      </c>
      <c r="BL130" s="19" t="s">
        <v>819</v>
      </c>
      <c r="BM130" s="217" t="s">
        <v>1104</v>
      </c>
    </row>
    <row r="131" s="2" customFormat="1" ht="14.4" customHeight="1">
      <c r="A131" s="40"/>
      <c r="B131" s="41"/>
      <c r="C131" s="207" t="s">
        <v>307</v>
      </c>
      <c r="D131" s="207" t="s">
        <v>138</v>
      </c>
      <c r="E131" s="208" t="s">
        <v>824</v>
      </c>
      <c r="F131" s="209" t="s">
        <v>1105</v>
      </c>
      <c r="G131" s="210" t="s">
        <v>1103</v>
      </c>
      <c r="H131" s="211">
        <v>22</v>
      </c>
      <c r="I131" s="212"/>
      <c r="J131" s="211">
        <f>ROUND(I131*H131,1)</f>
        <v>0</v>
      </c>
      <c r="K131" s="209" t="s">
        <v>19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819</v>
      </c>
      <c r="AT131" s="217" t="s">
        <v>138</v>
      </c>
      <c r="AU131" s="217" t="s">
        <v>83</v>
      </c>
      <c r="AY131" s="19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ROUND(I131*H131,1)</f>
        <v>0</v>
      </c>
      <c r="BL131" s="19" t="s">
        <v>819</v>
      </c>
      <c r="BM131" s="217" t="s">
        <v>1106</v>
      </c>
    </row>
    <row r="132" s="2" customFormat="1" ht="14.4" customHeight="1">
      <c r="A132" s="40"/>
      <c r="B132" s="41"/>
      <c r="C132" s="207" t="s">
        <v>314</v>
      </c>
      <c r="D132" s="207" t="s">
        <v>138</v>
      </c>
      <c r="E132" s="208" t="s">
        <v>837</v>
      </c>
      <c r="F132" s="209" t="s">
        <v>838</v>
      </c>
      <c r="G132" s="210" t="s">
        <v>1103</v>
      </c>
      <c r="H132" s="211">
        <v>22</v>
      </c>
      <c r="I132" s="212"/>
      <c r="J132" s="211">
        <f>ROUND(I132*H132,1)</f>
        <v>0</v>
      </c>
      <c r="K132" s="209" t="s">
        <v>19</v>
      </c>
      <c r="L132" s="46"/>
      <c r="M132" s="213" t="s">
        <v>19</v>
      </c>
      <c r="N132" s="214" t="s">
        <v>45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819</v>
      </c>
      <c r="AT132" s="217" t="s">
        <v>138</v>
      </c>
      <c r="AU132" s="217" t="s">
        <v>83</v>
      </c>
      <c r="AY132" s="19" t="s">
        <v>137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ROUND(I132*H132,1)</f>
        <v>0</v>
      </c>
      <c r="BL132" s="19" t="s">
        <v>819</v>
      </c>
      <c r="BM132" s="217" t="s">
        <v>1107</v>
      </c>
    </row>
    <row r="133" s="11" customFormat="1" ht="22.8" customHeight="1">
      <c r="A133" s="11"/>
      <c r="B133" s="193"/>
      <c r="C133" s="194"/>
      <c r="D133" s="195" t="s">
        <v>73</v>
      </c>
      <c r="E133" s="289" t="s">
        <v>844</v>
      </c>
      <c r="F133" s="289" t="s">
        <v>845</v>
      </c>
      <c r="G133" s="194"/>
      <c r="H133" s="194"/>
      <c r="I133" s="197"/>
      <c r="J133" s="290">
        <f>BK133</f>
        <v>0</v>
      </c>
      <c r="K133" s="194"/>
      <c r="L133" s="199"/>
      <c r="M133" s="200"/>
      <c r="N133" s="201"/>
      <c r="O133" s="201"/>
      <c r="P133" s="202">
        <f>SUM(P134:P143)</f>
        <v>0</v>
      </c>
      <c r="Q133" s="201"/>
      <c r="R133" s="202">
        <f>SUM(R134:R143)</f>
        <v>0.0013000000000000002</v>
      </c>
      <c r="S133" s="201"/>
      <c r="T133" s="203">
        <f>SUM(T134:T143)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4" t="s">
        <v>81</v>
      </c>
      <c r="AT133" s="205" t="s">
        <v>73</v>
      </c>
      <c r="AU133" s="205" t="s">
        <v>81</v>
      </c>
      <c r="AY133" s="204" t="s">
        <v>137</v>
      </c>
      <c r="BK133" s="206">
        <f>SUM(BK134:BK143)</f>
        <v>0</v>
      </c>
    </row>
    <row r="134" s="2" customFormat="1" ht="14.4" customHeight="1">
      <c r="A134" s="40"/>
      <c r="B134" s="41"/>
      <c r="C134" s="207" t="s">
        <v>319</v>
      </c>
      <c r="D134" s="207" t="s">
        <v>138</v>
      </c>
      <c r="E134" s="208" t="s">
        <v>840</v>
      </c>
      <c r="F134" s="209" t="s">
        <v>841</v>
      </c>
      <c r="G134" s="210" t="s">
        <v>842</v>
      </c>
      <c r="H134" s="211">
        <v>0.29999999999999999</v>
      </c>
      <c r="I134" s="212"/>
      <c r="J134" s="211">
        <f>ROUND(I134*H134,1)</f>
        <v>0</v>
      </c>
      <c r="K134" s="209" t="s">
        <v>142</v>
      </c>
      <c r="L134" s="46"/>
      <c r="M134" s="213" t="s">
        <v>19</v>
      </c>
      <c r="N134" s="214" t="s">
        <v>45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143</v>
      </c>
      <c r="AT134" s="217" t="s">
        <v>138</v>
      </c>
      <c r="AU134" s="217" t="s">
        <v>83</v>
      </c>
      <c r="AY134" s="19" t="s">
        <v>137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ROUND(I134*H134,1)</f>
        <v>0</v>
      </c>
      <c r="BL134" s="19" t="s">
        <v>143</v>
      </c>
      <c r="BM134" s="217" t="s">
        <v>1108</v>
      </c>
    </row>
    <row r="135" s="2" customFormat="1" ht="24.15" customHeight="1">
      <c r="A135" s="40"/>
      <c r="B135" s="41"/>
      <c r="C135" s="207" t="s">
        <v>326</v>
      </c>
      <c r="D135" s="207" t="s">
        <v>138</v>
      </c>
      <c r="E135" s="208" t="s">
        <v>834</v>
      </c>
      <c r="F135" s="209" t="s">
        <v>835</v>
      </c>
      <c r="G135" s="210" t="s">
        <v>150</v>
      </c>
      <c r="H135" s="211">
        <v>65</v>
      </c>
      <c r="I135" s="212"/>
      <c r="J135" s="211">
        <f>ROUND(I135*H135,1)</f>
        <v>0</v>
      </c>
      <c r="K135" s="209" t="s">
        <v>142</v>
      </c>
      <c r="L135" s="46"/>
      <c r="M135" s="213" t="s">
        <v>19</v>
      </c>
      <c r="N135" s="214" t="s">
        <v>45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819</v>
      </c>
      <c r="AT135" s="217" t="s">
        <v>138</v>
      </c>
      <c r="AU135" s="217" t="s">
        <v>83</v>
      </c>
      <c r="AY135" s="19" t="s">
        <v>137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ROUND(I135*H135,1)</f>
        <v>0</v>
      </c>
      <c r="BL135" s="19" t="s">
        <v>819</v>
      </c>
      <c r="BM135" s="217" t="s">
        <v>1109</v>
      </c>
    </row>
    <row r="136" s="2" customFormat="1" ht="14.4" customHeight="1">
      <c r="A136" s="40"/>
      <c r="B136" s="41"/>
      <c r="C136" s="207" t="s">
        <v>331</v>
      </c>
      <c r="D136" s="207" t="s">
        <v>138</v>
      </c>
      <c r="E136" s="208" t="s">
        <v>817</v>
      </c>
      <c r="F136" s="209" t="s">
        <v>818</v>
      </c>
      <c r="G136" s="210" t="s">
        <v>150</v>
      </c>
      <c r="H136" s="211">
        <v>65</v>
      </c>
      <c r="I136" s="212"/>
      <c r="J136" s="211">
        <f>ROUND(I136*H136,1)</f>
        <v>0</v>
      </c>
      <c r="K136" s="209" t="s">
        <v>142</v>
      </c>
      <c r="L136" s="46"/>
      <c r="M136" s="213" t="s">
        <v>19</v>
      </c>
      <c r="N136" s="214" t="s">
        <v>45</v>
      </c>
      <c r="O136" s="86"/>
      <c r="P136" s="215">
        <f>O136*H136</f>
        <v>0</v>
      </c>
      <c r="Q136" s="215">
        <v>2.0000000000000002E-05</v>
      </c>
      <c r="R136" s="215">
        <f>Q136*H136</f>
        <v>0.0013000000000000002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819</v>
      </c>
      <c r="AT136" s="217" t="s">
        <v>138</v>
      </c>
      <c r="AU136" s="217" t="s">
        <v>83</v>
      </c>
      <c r="AY136" s="19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ROUND(I136*H136,1)</f>
        <v>0</v>
      </c>
      <c r="BL136" s="19" t="s">
        <v>819</v>
      </c>
      <c r="BM136" s="217" t="s">
        <v>1110</v>
      </c>
    </row>
    <row r="137" s="2" customFormat="1" ht="14.4" customHeight="1">
      <c r="A137" s="40"/>
      <c r="B137" s="41"/>
      <c r="C137" s="207" t="s">
        <v>336</v>
      </c>
      <c r="D137" s="207" t="s">
        <v>138</v>
      </c>
      <c r="E137" s="208" t="s">
        <v>831</v>
      </c>
      <c r="F137" s="209" t="s">
        <v>832</v>
      </c>
      <c r="G137" s="210" t="s">
        <v>141</v>
      </c>
      <c r="H137" s="211">
        <v>65</v>
      </c>
      <c r="I137" s="212"/>
      <c r="J137" s="211">
        <f>ROUND(I137*H137,1)</f>
        <v>0</v>
      </c>
      <c r="K137" s="209" t="s">
        <v>142</v>
      </c>
      <c r="L137" s="46"/>
      <c r="M137" s="213" t="s">
        <v>19</v>
      </c>
      <c r="N137" s="214" t="s">
        <v>45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819</v>
      </c>
      <c r="AT137" s="217" t="s">
        <v>138</v>
      </c>
      <c r="AU137" s="217" t="s">
        <v>83</v>
      </c>
      <c r="AY137" s="19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ROUND(I137*H137,1)</f>
        <v>0</v>
      </c>
      <c r="BL137" s="19" t="s">
        <v>819</v>
      </c>
      <c r="BM137" s="217" t="s">
        <v>1111</v>
      </c>
    </row>
    <row r="138" s="2" customFormat="1" ht="14.4" customHeight="1">
      <c r="A138" s="40"/>
      <c r="B138" s="41"/>
      <c r="C138" s="207" t="s">
        <v>341</v>
      </c>
      <c r="D138" s="207" t="s">
        <v>138</v>
      </c>
      <c r="E138" s="208" t="s">
        <v>792</v>
      </c>
      <c r="F138" s="209" t="s">
        <v>793</v>
      </c>
      <c r="G138" s="210" t="s">
        <v>201</v>
      </c>
      <c r="H138" s="211">
        <v>9.75</v>
      </c>
      <c r="I138" s="212"/>
      <c r="J138" s="211">
        <f>ROUND(I138*H138,1)</f>
        <v>0</v>
      </c>
      <c r="K138" s="209" t="s">
        <v>142</v>
      </c>
      <c r="L138" s="46"/>
      <c r="M138" s="213" t="s">
        <v>19</v>
      </c>
      <c r="N138" s="214" t="s">
        <v>45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819</v>
      </c>
      <c r="AT138" s="217" t="s">
        <v>138</v>
      </c>
      <c r="AU138" s="217" t="s">
        <v>83</v>
      </c>
      <c r="AY138" s="19" t="s">
        <v>137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ROUND(I138*H138,1)</f>
        <v>0</v>
      </c>
      <c r="BL138" s="19" t="s">
        <v>819</v>
      </c>
      <c r="BM138" s="217" t="s">
        <v>1112</v>
      </c>
    </row>
    <row r="139" s="2" customFormat="1" ht="14.4" customHeight="1">
      <c r="A139" s="40"/>
      <c r="B139" s="41"/>
      <c r="C139" s="207" t="s">
        <v>351</v>
      </c>
      <c r="D139" s="207" t="s">
        <v>138</v>
      </c>
      <c r="E139" s="208" t="s">
        <v>796</v>
      </c>
      <c r="F139" s="209" t="s">
        <v>797</v>
      </c>
      <c r="G139" s="210" t="s">
        <v>201</v>
      </c>
      <c r="H139" s="211">
        <v>9.75</v>
      </c>
      <c r="I139" s="212"/>
      <c r="J139" s="211">
        <f>ROUND(I139*H139,1)</f>
        <v>0</v>
      </c>
      <c r="K139" s="209" t="s">
        <v>142</v>
      </c>
      <c r="L139" s="46"/>
      <c r="M139" s="213" t="s">
        <v>19</v>
      </c>
      <c r="N139" s="214" t="s">
        <v>45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819</v>
      </c>
      <c r="AT139" s="217" t="s">
        <v>138</v>
      </c>
      <c r="AU139" s="217" t="s">
        <v>83</v>
      </c>
      <c r="AY139" s="19" t="s">
        <v>137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ROUND(I139*H139,1)</f>
        <v>0</v>
      </c>
      <c r="BL139" s="19" t="s">
        <v>819</v>
      </c>
      <c r="BM139" s="217" t="s">
        <v>1113</v>
      </c>
    </row>
    <row r="140" s="2" customFormat="1" ht="14.4" customHeight="1">
      <c r="A140" s="40"/>
      <c r="B140" s="41"/>
      <c r="C140" s="207" t="s">
        <v>356</v>
      </c>
      <c r="D140" s="207" t="s">
        <v>138</v>
      </c>
      <c r="E140" s="208" t="s">
        <v>799</v>
      </c>
      <c r="F140" s="209" t="s">
        <v>800</v>
      </c>
      <c r="G140" s="210" t="s">
        <v>201</v>
      </c>
      <c r="H140" s="211">
        <v>9.75</v>
      </c>
      <c r="I140" s="212"/>
      <c r="J140" s="211">
        <f>ROUND(I140*H140,1)</f>
        <v>0</v>
      </c>
      <c r="K140" s="209" t="s">
        <v>142</v>
      </c>
      <c r="L140" s="46"/>
      <c r="M140" s="213" t="s">
        <v>19</v>
      </c>
      <c r="N140" s="214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819</v>
      </c>
      <c r="AT140" s="217" t="s">
        <v>138</v>
      </c>
      <c r="AU140" s="217" t="s">
        <v>83</v>
      </c>
      <c r="AY140" s="19" t="s">
        <v>137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ROUND(I140*H140,1)</f>
        <v>0</v>
      </c>
      <c r="BL140" s="19" t="s">
        <v>819</v>
      </c>
      <c r="BM140" s="217" t="s">
        <v>1114</v>
      </c>
    </row>
    <row r="141" s="2" customFormat="1" ht="14.4" customHeight="1">
      <c r="A141" s="40"/>
      <c r="B141" s="41"/>
      <c r="C141" s="207" t="s">
        <v>365</v>
      </c>
      <c r="D141" s="207" t="s">
        <v>138</v>
      </c>
      <c r="E141" s="208" t="s">
        <v>1115</v>
      </c>
      <c r="F141" s="209" t="s">
        <v>822</v>
      </c>
      <c r="G141" s="210" t="s">
        <v>150</v>
      </c>
      <c r="H141" s="211">
        <v>22</v>
      </c>
      <c r="I141" s="212"/>
      <c r="J141" s="211">
        <f>ROUND(I141*H141,1)</f>
        <v>0</v>
      </c>
      <c r="K141" s="209" t="s">
        <v>19</v>
      </c>
      <c r="L141" s="46"/>
      <c r="M141" s="213" t="s">
        <v>19</v>
      </c>
      <c r="N141" s="214" t="s">
        <v>45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819</v>
      </c>
      <c r="AT141" s="217" t="s">
        <v>138</v>
      </c>
      <c r="AU141" s="217" t="s">
        <v>83</v>
      </c>
      <c r="AY141" s="19" t="s">
        <v>137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ROUND(I141*H141,1)</f>
        <v>0</v>
      </c>
      <c r="BL141" s="19" t="s">
        <v>819</v>
      </c>
      <c r="BM141" s="217" t="s">
        <v>1116</v>
      </c>
    </row>
    <row r="142" s="2" customFormat="1" ht="14.4" customHeight="1">
      <c r="A142" s="40"/>
      <c r="B142" s="41"/>
      <c r="C142" s="207" t="s">
        <v>371</v>
      </c>
      <c r="D142" s="207" t="s">
        <v>138</v>
      </c>
      <c r="E142" s="208" t="s">
        <v>1117</v>
      </c>
      <c r="F142" s="209" t="s">
        <v>825</v>
      </c>
      <c r="G142" s="210" t="s">
        <v>150</v>
      </c>
      <c r="H142" s="211">
        <v>22</v>
      </c>
      <c r="I142" s="212"/>
      <c r="J142" s="211">
        <f>ROUND(I142*H142,1)</f>
        <v>0</v>
      </c>
      <c r="K142" s="209" t="s">
        <v>19</v>
      </c>
      <c r="L142" s="46"/>
      <c r="M142" s="213" t="s">
        <v>19</v>
      </c>
      <c r="N142" s="214" t="s">
        <v>45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819</v>
      </c>
      <c r="AT142" s="217" t="s">
        <v>138</v>
      </c>
      <c r="AU142" s="217" t="s">
        <v>83</v>
      </c>
      <c r="AY142" s="19" t="s">
        <v>137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ROUND(I142*H142,1)</f>
        <v>0</v>
      </c>
      <c r="BL142" s="19" t="s">
        <v>819</v>
      </c>
      <c r="BM142" s="217" t="s">
        <v>1118</v>
      </c>
    </row>
    <row r="143" s="2" customFormat="1" ht="14.4" customHeight="1">
      <c r="A143" s="40"/>
      <c r="B143" s="41"/>
      <c r="C143" s="207" t="s">
        <v>375</v>
      </c>
      <c r="D143" s="207" t="s">
        <v>138</v>
      </c>
      <c r="E143" s="208" t="s">
        <v>1119</v>
      </c>
      <c r="F143" s="209" t="s">
        <v>838</v>
      </c>
      <c r="G143" s="210" t="s">
        <v>150</v>
      </c>
      <c r="H143" s="211">
        <v>22</v>
      </c>
      <c r="I143" s="212"/>
      <c r="J143" s="211">
        <f>ROUND(I143*H143,1)</f>
        <v>0</v>
      </c>
      <c r="K143" s="209" t="s">
        <v>19</v>
      </c>
      <c r="L143" s="46"/>
      <c r="M143" s="213" t="s">
        <v>19</v>
      </c>
      <c r="N143" s="214" t="s">
        <v>45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819</v>
      </c>
      <c r="AT143" s="217" t="s">
        <v>138</v>
      </c>
      <c r="AU143" s="217" t="s">
        <v>83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ROUND(I143*H143,1)</f>
        <v>0</v>
      </c>
      <c r="BL143" s="19" t="s">
        <v>819</v>
      </c>
      <c r="BM143" s="217" t="s">
        <v>1120</v>
      </c>
    </row>
    <row r="144" s="11" customFormat="1" ht="22.8" customHeight="1">
      <c r="A144" s="11"/>
      <c r="B144" s="193"/>
      <c r="C144" s="194"/>
      <c r="D144" s="195" t="s">
        <v>73</v>
      </c>
      <c r="E144" s="289" t="s">
        <v>856</v>
      </c>
      <c r="F144" s="289" t="s">
        <v>857</v>
      </c>
      <c r="G144" s="194"/>
      <c r="H144" s="194"/>
      <c r="I144" s="197"/>
      <c r="J144" s="290">
        <f>BK144</f>
        <v>0</v>
      </c>
      <c r="K144" s="194"/>
      <c r="L144" s="199"/>
      <c r="M144" s="200"/>
      <c r="N144" s="201"/>
      <c r="O144" s="201"/>
      <c r="P144" s="202">
        <f>SUM(P145:P154)</f>
        <v>0</v>
      </c>
      <c r="Q144" s="201"/>
      <c r="R144" s="202">
        <f>SUM(R145:R154)</f>
        <v>0.0013000000000000002</v>
      </c>
      <c r="S144" s="201"/>
      <c r="T144" s="203">
        <f>SUM(T145:T154)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4" t="s">
        <v>81</v>
      </c>
      <c r="AT144" s="205" t="s">
        <v>73</v>
      </c>
      <c r="AU144" s="205" t="s">
        <v>81</v>
      </c>
      <c r="AY144" s="204" t="s">
        <v>137</v>
      </c>
      <c r="BK144" s="206">
        <f>SUM(BK145:BK154)</f>
        <v>0</v>
      </c>
    </row>
    <row r="145" s="2" customFormat="1" ht="14.4" customHeight="1">
      <c r="A145" s="40"/>
      <c r="B145" s="41"/>
      <c r="C145" s="207" t="s">
        <v>381</v>
      </c>
      <c r="D145" s="207" t="s">
        <v>138</v>
      </c>
      <c r="E145" s="208" t="s">
        <v>840</v>
      </c>
      <c r="F145" s="209" t="s">
        <v>841</v>
      </c>
      <c r="G145" s="210" t="s">
        <v>842</v>
      </c>
      <c r="H145" s="211">
        <v>0.29999999999999999</v>
      </c>
      <c r="I145" s="212"/>
      <c r="J145" s="211">
        <f>ROUND(I145*H145,1)</f>
        <v>0</v>
      </c>
      <c r="K145" s="209" t="s">
        <v>142</v>
      </c>
      <c r="L145" s="46"/>
      <c r="M145" s="213" t="s">
        <v>19</v>
      </c>
      <c r="N145" s="214" t="s">
        <v>45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143</v>
      </c>
      <c r="AT145" s="217" t="s">
        <v>138</v>
      </c>
      <c r="AU145" s="217" t="s">
        <v>83</v>
      </c>
      <c r="AY145" s="19" t="s">
        <v>137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ROUND(I145*H145,1)</f>
        <v>0</v>
      </c>
      <c r="BL145" s="19" t="s">
        <v>143</v>
      </c>
      <c r="BM145" s="217" t="s">
        <v>1121</v>
      </c>
    </row>
    <row r="146" s="2" customFormat="1" ht="24.15" customHeight="1">
      <c r="A146" s="40"/>
      <c r="B146" s="41"/>
      <c r="C146" s="207" t="s">
        <v>389</v>
      </c>
      <c r="D146" s="207" t="s">
        <v>138</v>
      </c>
      <c r="E146" s="208" t="s">
        <v>834</v>
      </c>
      <c r="F146" s="209" t="s">
        <v>835</v>
      </c>
      <c r="G146" s="210" t="s">
        <v>150</v>
      </c>
      <c r="H146" s="211">
        <v>65</v>
      </c>
      <c r="I146" s="212"/>
      <c r="J146" s="211">
        <f>ROUND(I146*H146,1)</f>
        <v>0</v>
      </c>
      <c r="K146" s="209" t="s">
        <v>142</v>
      </c>
      <c r="L146" s="46"/>
      <c r="M146" s="213" t="s">
        <v>19</v>
      </c>
      <c r="N146" s="214" t="s">
        <v>45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819</v>
      </c>
      <c r="AT146" s="217" t="s">
        <v>138</v>
      </c>
      <c r="AU146" s="217" t="s">
        <v>83</v>
      </c>
      <c r="AY146" s="19" t="s">
        <v>137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ROUND(I146*H146,1)</f>
        <v>0</v>
      </c>
      <c r="BL146" s="19" t="s">
        <v>819</v>
      </c>
      <c r="BM146" s="217" t="s">
        <v>1122</v>
      </c>
    </row>
    <row r="147" s="2" customFormat="1" ht="14.4" customHeight="1">
      <c r="A147" s="40"/>
      <c r="B147" s="41"/>
      <c r="C147" s="207" t="s">
        <v>394</v>
      </c>
      <c r="D147" s="207" t="s">
        <v>138</v>
      </c>
      <c r="E147" s="208" t="s">
        <v>817</v>
      </c>
      <c r="F147" s="209" t="s">
        <v>818</v>
      </c>
      <c r="G147" s="210" t="s">
        <v>150</v>
      </c>
      <c r="H147" s="211">
        <v>65</v>
      </c>
      <c r="I147" s="212"/>
      <c r="J147" s="211">
        <f>ROUND(I147*H147,1)</f>
        <v>0</v>
      </c>
      <c r="K147" s="209" t="s">
        <v>142</v>
      </c>
      <c r="L147" s="46"/>
      <c r="M147" s="213" t="s">
        <v>19</v>
      </c>
      <c r="N147" s="214" t="s">
        <v>45</v>
      </c>
      <c r="O147" s="86"/>
      <c r="P147" s="215">
        <f>O147*H147</f>
        <v>0</v>
      </c>
      <c r="Q147" s="215">
        <v>2.0000000000000002E-05</v>
      </c>
      <c r="R147" s="215">
        <f>Q147*H147</f>
        <v>0.0013000000000000002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819</v>
      </c>
      <c r="AT147" s="217" t="s">
        <v>138</v>
      </c>
      <c r="AU147" s="217" t="s">
        <v>83</v>
      </c>
      <c r="AY147" s="19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ROUND(I147*H147,1)</f>
        <v>0</v>
      </c>
      <c r="BL147" s="19" t="s">
        <v>819</v>
      </c>
      <c r="BM147" s="217" t="s">
        <v>1123</v>
      </c>
    </row>
    <row r="148" s="2" customFormat="1" ht="14.4" customHeight="1">
      <c r="A148" s="40"/>
      <c r="B148" s="41"/>
      <c r="C148" s="207" t="s">
        <v>399</v>
      </c>
      <c r="D148" s="207" t="s">
        <v>138</v>
      </c>
      <c r="E148" s="208" t="s">
        <v>831</v>
      </c>
      <c r="F148" s="209" t="s">
        <v>832</v>
      </c>
      <c r="G148" s="210" t="s">
        <v>141</v>
      </c>
      <c r="H148" s="211">
        <v>65</v>
      </c>
      <c r="I148" s="212"/>
      <c r="J148" s="211">
        <f>ROUND(I148*H148,1)</f>
        <v>0</v>
      </c>
      <c r="K148" s="209" t="s">
        <v>142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819</v>
      </c>
      <c r="AT148" s="217" t="s">
        <v>138</v>
      </c>
      <c r="AU148" s="217" t="s">
        <v>83</v>
      </c>
      <c r="AY148" s="19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ROUND(I148*H148,1)</f>
        <v>0</v>
      </c>
      <c r="BL148" s="19" t="s">
        <v>819</v>
      </c>
      <c r="BM148" s="217" t="s">
        <v>1124</v>
      </c>
    </row>
    <row r="149" s="2" customFormat="1" ht="14.4" customHeight="1">
      <c r="A149" s="40"/>
      <c r="B149" s="41"/>
      <c r="C149" s="207" t="s">
        <v>405</v>
      </c>
      <c r="D149" s="207" t="s">
        <v>138</v>
      </c>
      <c r="E149" s="208" t="s">
        <v>792</v>
      </c>
      <c r="F149" s="209" t="s">
        <v>793</v>
      </c>
      <c r="G149" s="210" t="s">
        <v>201</v>
      </c>
      <c r="H149" s="211">
        <v>9.75</v>
      </c>
      <c r="I149" s="212"/>
      <c r="J149" s="211">
        <f>ROUND(I149*H149,1)</f>
        <v>0</v>
      </c>
      <c r="K149" s="209" t="s">
        <v>142</v>
      </c>
      <c r="L149" s="46"/>
      <c r="M149" s="213" t="s">
        <v>19</v>
      </c>
      <c r="N149" s="214" t="s">
        <v>45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819</v>
      </c>
      <c r="AT149" s="217" t="s">
        <v>138</v>
      </c>
      <c r="AU149" s="217" t="s">
        <v>83</v>
      </c>
      <c r="AY149" s="19" t="s">
        <v>137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81</v>
      </c>
      <c r="BK149" s="218">
        <f>ROUND(I149*H149,1)</f>
        <v>0</v>
      </c>
      <c r="BL149" s="19" t="s">
        <v>819</v>
      </c>
      <c r="BM149" s="217" t="s">
        <v>1125</v>
      </c>
    </row>
    <row r="150" s="2" customFormat="1" ht="14.4" customHeight="1">
      <c r="A150" s="40"/>
      <c r="B150" s="41"/>
      <c r="C150" s="207" t="s">
        <v>409</v>
      </c>
      <c r="D150" s="207" t="s">
        <v>138</v>
      </c>
      <c r="E150" s="208" t="s">
        <v>796</v>
      </c>
      <c r="F150" s="209" t="s">
        <v>797</v>
      </c>
      <c r="G150" s="210" t="s">
        <v>201</v>
      </c>
      <c r="H150" s="211">
        <v>9.75</v>
      </c>
      <c r="I150" s="212"/>
      <c r="J150" s="211">
        <f>ROUND(I150*H150,1)</f>
        <v>0</v>
      </c>
      <c r="K150" s="209" t="s">
        <v>142</v>
      </c>
      <c r="L150" s="46"/>
      <c r="M150" s="213" t="s">
        <v>19</v>
      </c>
      <c r="N150" s="214" t="s">
        <v>45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819</v>
      </c>
      <c r="AT150" s="217" t="s">
        <v>138</v>
      </c>
      <c r="AU150" s="217" t="s">
        <v>83</v>
      </c>
      <c r="AY150" s="19" t="s">
        <v>137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ROUND(I150*H150,1)</f>
        <v>0</v>
      </c>
      <c r="BL150" s="19" t="s">
        <v>819</v>
      </c>
      <c r="BM150" s="217" t="s">
        <v>1126</v>
      </c>
    </row>
    <row r="151" s="2" customFormat="1" ht="14.4" customHeight="1">
      <c r="A151" s="40"/>
      <c r="B151" s="41"/>
      <c r="C151" s="207" t="s">
        <v>413</v>
      </c>
      <c r="D151" s="207" t="s">
        <v>138</v>
      </c>
      <c r="E151" s="208" t="s">
        <v>799</v>
      </c>
      <c r="F151" s="209" t="s">
        <v>800</v>
      </c>
      <c r="G151" s="210" t="s">
        <v>201</v>
      </c>
      <c r="H151" s="211">
        <v>9.75</v>
      </c>
      <c r="I151" s="212"/>
      <c r="J151" s="211">
        <f>ROUND(I151*H151,1)</f>
        <v>0</v>
      </c>
      <c r="K151" s="209" t="s">
        <v>142</v>
      </c>
      <c r="L151" s="46"/>
      <c r="M151" s="213" t="s">
        <v>19</v>
      </c>
      <c r="N151" s="214" t="s">
        <v>45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819</v>
      </c>
      <c r="AT151" s="217" t="s">
        <v>138</v>
      </c>
      <c r="AU151" s="217" t="s">
        <v>83</v>
      </c>
      <c r="AY151" s="19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ROUND(I151*H151,1)</f>
        <v>0</v>
      </c>
      <c r="BL151" s="19" t="s">
        <v>819</v>
      </c>
      <c r="BM151" s="217" t="s">
        <v>1127</v>
      </c>
    </row>
    <row r="152" s="2" customFormat="1" ht="14.4" customHeight="1">
      <c r="A152" s="40"/>
      <c r="B152" s="41"/>
      <c r="C152" s="207" t="s">
        <v>418</v>
      </c>
      <c r="D152" s="207" t="s">
        <v>138</v>
      </c>
      <c r="E152" s="208" t="s">
        <v>1128</v>
      </c>
      <c r="F152" s="209" t="s">
        <v>822</v>
      </c>
      <c r="G152" s="210" t="s">
        <v>150</v>
      </c>
      <c r="H152" s="211">
        <v>22</v>
      </c>
      <c r="I152" s="212"/>
      <c r="J152" s="211">
        <f>ROUND(I152*H152,1)</f>
        <v>0</v>
      </c>
      <c r="K152" s="209" t="s">
        <v>19</v>
      </c>
      <c r="L152" s="46"/>
      <c r="M152" s="213" t="s">
        <v>19</v>
      </c>
      <c r="N152" s="214" t="s">
        <v>45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819</v>
      </c>
      <c r="AT152" s="217" t="s">
        <v>138</v>
      </c>
      <c r="AU152" s="217" t="s">
        <v>83</v>
      </c>
      <c r="AY152" s="19" t="s">
        <v>137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ROUND(I152*H152,1)</f>
        <v>0</v>
      </c>
      <c r="BL152" s="19" t="s">
        <v>819</v>
      </c>
      <c r="BM152" s="217" t="s">
        <v>1129</v>
      </c>
    </row>
    <row r="153" s="2" customFormat="1" ht="14.4" customHeight="1">
      <c r="A153" s="40"/>
      <c r="B153" s="41"/>
      <c r="C153" s="207" t="s">
        <v>422</v>
      </c>
      <c r="D153" s="207" t="s">
        <v>138</v>
      </c>
      <c r="E153" s="208" t="s">
        <v>1130</v>
      </c>
      <c r="F153" s="209" t="s">
        <v>825</v>
      </c>
      <c r="G153" s="210" t="s">
        <v>150</v>
      </c>
      <c r="H153" s="211">
        <v>22</v>
      </c>
      <c r="I153" s="212"/>
      <c r="J153" s="211">
        <f>ROUND(I153*H153,1)</f>
        <v>0</v>
      </c>
      <c r="K153" s="209" t="s">
        <v>19</v>
      </c>
      <c r="L153" s="46"/>
      <c r="M153" s="213" t="s">
        <v>19</v>
      </c>
      <c r="N153" s="214" t="s">
        <v>45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819</v>
      </c>
      <c r="AT153" s="217" t="s">
        <v>138</v>
      </c>
      <c r="AU153" s="217" t="s">
        <v>83</v>
      </c>
      <c r="AY153" s="19" t="s">
        <v>137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81</v>
      </c>
      <c r="BK153" s="218">
        <f>ROUND(I153*H153,1)</f>
        <v>0</v>
      </c>
      <c r="BL153" s="19" t="s">
        <v>819</v>
      </c>
      <c r="BM153" s="217" t="s">
        <v>1131</v>
      </c>
    </row>
    <row r="154" s="2" customFormat="1" ht="14.4" customHeight="1">
      <c r="A154" s="40"/>
      <c r="B154" s="41"/>
      <c r="C154" s="207" t="s">
        <v>426</v>
      </c>
      <c r="D154" s="207" t="s">
        <v>138</v>
      </c>
      <c r="E154" s="208" t="s">
        <v>1132</v>
      </c>
      <c r="F154" s="209" t="s">
        <v>838</v>
      </c>
      <c r="G154" s="210" t="s">
        <v>150</v>
      </c>
      <c r="H154" s="211">
        <v>22</v>
      </c>
      <c r="I154" s="212"/>
      <c r="J154" s="211">
        <f>ROUND(I154*H154,1)</f>
        <v>0</v>
      </c>
      <c r="K154" s="209" t="s">
        <v>19</v>
      </c>
      <c r="L154" s="46"/>
      <c r="M154" s="280" t="s">
        <v>19</v>
      </c>
      <c r="N154" s="281" t="s">
        <v>45</v>
      </c>
      <c r="O154" s="278"/>
      <c r="P154" s="282">
        <f>O154*H154</f>
        <v>0</v>
      </c>
      <c r="Q154" s="282">
        <v>0</v>
      </c>
      <c r="R154" s="282">
        <f>Q154*H154</f>
        <v>0</v>
      </c>
      <c r="S154" s="282">
        <v>0</v>
      </c>
      <c r="T154" s="28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819</v>
      </c>
      <c r="AT154" s="217" t="s">
        <v>138</v>
      </c>
      <c r="AU154" s="217" t="s">
        <v>83</v>
      </c>
      <c r="AY154" s="19" t="s">
        <v>137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ROUND(I154*H154,1)</f>
        <v>0</v>
      </c>
      <c r="BL154" s="19" t="s">
        <v>819</v>
      </c>
      <c r="BM154" s="217" t="s">
        <v>1133</v>
      </c>
    </row>
    <row r="155" s="2" customFormat="1" ht="6.96" customHeight="1">
      <c r="A155" s="40"/>
      <c r="B155" s="61"/>
      <c r="C155" s="62"/>
      <c r="D155" s="62"/>
      <c r="E155" s="62"/>
      <c r="F155" s="62"/>
      <c r="G155" s="62"/>
      <c r="H155" s="62"/>
      <c r="I155" s="62"/>
      <c r="J155" s="62"/>
      <c r="K155" s="62"/>
      <c r="L155" s="46"/>
      <c r="M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</sheetData>
  <sheetProtection sheet="1" autoFilter="0" formatColumns="0" formatRows="0" objects="1" scenarios="1" spinCount="100000" saltValue="KYhHtwOPkFh1mhjUW47Vnq0krMllzjU1kd3Ab9pQDTZi9un4rogqbW96+c/65UJU91dAEqLWAzFTA9vzpi4KUw==" hashValue="r+uhOoDb+RRwbgS6hMe8qPTydPMtp52BOYmf23d/OkwIfAKrAMBq+vBbu6cYIXirQuIiifehwatG+Q/Sj651LQ==" algorithmName="SHA-512" password="CC35"/>
  <autoFilter ref="C89:K1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2"/>
    </row>
    <row r="4" s="1" customFormat="1" ht="24.96" customHeight="1">
      <c r="B4" s="22"/>
      <c r="C4" s="142" t="s">
        <v>1134</v>
      </c>
      <c r="H4" s="22"/>
    </row>
    <row r="5" s="1" customFormat="1" ht="12" customHeight="1">
      <c r="B5" s="22"/>
      <c r="C5" s="291" t="s">
        <v>13</v>
      </c>
      <c r="D5" s="151" t="s">
        <v>14</v>
      </c>
      <c r="E5" s="1"/>
      <c r="F5" s="1"/>
      <c r="H5" s="22"/>
    </row>
    <row r="6" s="1" customFormat="1" ht="36.96" customHeight="1">
      <c r="B6" s="22"/>
      <c r="C6" s="292" t="s">
        <v>16</v>
      </c>
      <c r="D6" s="293" t="s">
        <v>17</v>
      </c>
      <c r="E6" s="1"/>
      <c r="F6" s="1"/>
      <c r="H6" s="22"/>
    </row>
    <row r="7" s="1" customFormat="1" ht="16.5" customHeight="1">
      <c r="B7" s="22"/>
      <c r="C7" s="144" t="s">
        <v>23</v>
      </c>
      <c r="D7" s="148" t="str">
        <f>'Rekapitulace stavby'!AN8</f>
        <v>31. 3. 2021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0" customFormat="1" ht="29.28" customHeight="1">
      <c r="A9" s="182"/>
      <c r="B9" s="294"/>
      <c r="C9" s="295" t="s">
        <v>55</v>
      </c>
      <c r="D9" s="296" t="s">
        <v>56</v>
      </c>
      <c r="E9" s="296" t="s">
        <v>125</v>
      </c>
      <c r="F9" s="297" t="s">
        <v>1135</v>
      </c>
      <c r="G9" s="182"/>
      <c r="H9" s="294"/>
    </row>
    <row r="10" s="2" customFormat="1" ht="26.4" customHeight="1">
      <c r="A10" s="40"/>
      <c r="B10" s="46"/>
      <c r="C10" s="298" t="s">
        <v>1136</v>
      </c>
      <c r="D10" s="298" t="s">
        <v>90</v>
      </c>
      <c r="E10" s="40"/>
      <c r="F10" s="40"/>
      <c r="G10" s="40"/>
      <c r="H10" s="46"/>
    </row>
    <row r="11" s="2" customFormat="1" ht="16.8" customHeight="1">
      <c r="A11" s="40"/>
      <c r="B11" s="46"/>
      <c r="C11" s="299" t="s">
        <v>1137</v>
      </c>
      <c r="D11" s="300" t="s">
        <v>1138</v>
      </c>
      <c r="E11" s="301" t="s">
        <v>141</v>
      </c>
      <c r="F11" s="302">
        <v>82.900000000000006</v>
      </c>
      <c r="G11" s="40"/>
      <c r="H11" s="46"/>
    </row>
    <row r="12" s="2" customFormat="1" ht="16.8" customHeight="1">
      <c r="A12" s="40"/>
      <c r="B12" s="46"/>
      <c r="C12" s="303" t="s">
        <v>19</v>
      </c>
      <c r="D12" s="303" t="s">
        <v>1139</v>
      </c>
      <c r="E12" s="19" t="s">
        <v>19</v>
      </c>
      <c r="F12" s="304">
        <v>82.900000000000006</v>
      </c>
      <c r="G12" s="40"/>
      <c r="H12" s="46"/>
    </row>
    <row r="13" s="2" customFormat="1" ht="16.8" customHeight="1">
      <c r="A13" s="40"/>
      <c r="B13" s="46"/>
      <c r="C13" s="303" t="s">
        <v>19</v>
      </c>
      <c r="D13" s="303" t="s">
        <v>147</v>
      </c>
      <c r="E13" s="19" t="s">
        <v>19</v>
      </c>
      <c r="F13" s="304">
        <v>82.900000000000006</v>
      </c>
      <c r="G13" s="40"/>
      <c r="H13" s="46"/>
    </row>
    <row r="14" s="2" customFormat="1" ht="7.44" customHeight="1">
      <c r="A14" s="40"/>
      <c r="B14" s="167"/>
      <c r="C14" s="168"/>
      <c r="D14" s="168"/>
      <c r="E14" s="168"/>
      <c r="F14" s="168"/>
      <c r="G14" s="168"/>
      <c r="H14" s="46"/>
    </row>
    <row r="15" s="2" customFormat="1">
      <c r="A15" s="40"/>
      <c r="B15" s="40"/>
      <c r="C15" s="40"/>
      <c r="D15" s="40"/>
      <c r="E15" s="40"/>
      <c r="F15" s="40"/>
      <c r="G15" s="40"/>
      <c r="H15" s="40"/>
    </row>
  </sheetData>
  <sheetProtection sheet="1" formatColumns="0" formatRows="0" objects="1" scenarios="1" spinCount="100000" saltValue="A3rB14cfRZ0Xe3HU523qpvNzaE5j5eeIjw3HrYFSgWZLshJtVUDoTwdgRVDDWAkULfeu4gUpEFTXUSU7k/fTHg==" hashValue="a+1kmomIkSXxXsPYa216USfF0/bHYoYGob/FQmlwdwC1lPpme/Ilugco8ZN/+qUo5byAEJTbro4ff9+WEXrvG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5" customWidth="1"/>
    <col min="2" max="2" width="1.667969" style="305" customWidth="1"/>
    <col min="3" max="4" width="5" style="305" customWidth="1"/>
    <col min="5" max="5" width="11.66016" style="305" customWidth="1"/>
    <col min="6" max="6" width="9.160156" style="305" customWidth="1"/>
    <col min="7" max="7" width="5" style="305" customWidth="1"/>
    <col min="8" max="8" width="77.83203" style="305" customWidth="1"/>
    <col min="9" max="10" width="20" style="305" customWidth="1"/>
    <col min="11" max="11" width="1.667969" style="305" customWidth="1"/>
  </cols>
  <sheetData>
    <row r="1" s="1" customFormat="1" ht="37.5" customHeight="1"/>
    <row r="2" s="1" customFormat="1" ht="7.5" customHeight="1">
      <c r="B2" s="306"/>
      <c r="C2" s="307"/>
      <c r="D2" s="307"/>
      <c r="E2" s="307"/>
      <c r="F2" s="307"/>
      <c r="G2" s="307"/>
      <c r="H2" s="307"/>
      <c r="I2" s="307"/>
      <c r="J2" s="307"/>
      <c r="K2" s="308"/>
    </row>
    <row r="3" s="17" customFormat="1" ht="45" customHeight="1">
      <c r="B3" s="309"/>
      <c r="C3" s="310" t="s">
        <v>1140</v>
      </c>
      <c r="D3" s="310"/>
      <c r="E3" s="310"/>
      <c r="F3" s="310"/>
      <c r="G3" s="310"/>
      <c r="H3" s="310"/>
      <c r="I3" s="310"/>
      <c r="J3" s="310"/>
      <c r="K3" s="311"/>
    </row>
    <row r="4" s="1" customFormat="1" ht="25.5" customHeight="1">
      <c r="B4" s="312"/>
      <c r="C4" s="313" t="s">
        <v>1141</v>
      </c>
      <c r="D4" s="313"/>
      <c r="E4" s="313"/>
      <c r="F4" s="313"/>
      <c r="G4" s="313"/>
      <c r="H4" s="313"/>
      <c r="I4" s="313"/>
      <c r="J4" s="313"/>
      <c r="K4" s="314"/>
    </row>
    <row r="5" s="1" customFormat="1" ht="5.25" customHeight="1">
      <c r="B5" s="312"/>
      <c r="C5" s="315"/>
      <c r="D5" s="315"/>
      <c r="E5" s="315"/>
      <c r="F5" s="315"/>
      <c r="G5" s="315"/>
      <c r="H5" s="315"/>
      <c r="I5" s="315"/>
      <c r="J5" s="315"/>
      <c r="K5" s="314"/>
    </row>
    <row r="6" s="1" customFormat="1" ht="15" customHeight="1">
      <c r="B6" s="312"/>
      <c r="C6" s="316" t="s">
        <v>1142</v>
      </c>
      <c r="D6" s="316"/>
      <c r="E6" s="316"/>
      <c r="F6" s="316"/>
      <c r="G6" s="316"/>
      <c r="H6" s="316"/>
      <c r="I6" s="316"/>
      <c r="J6" s="316"/>
      <c r="K6" s="314"/>
    </row>
    <row r="7" s="1" customFormat="1" ht="15" customHeight="1">
      <c r="B7" s="317"/>
      <c r="C7" s="316" t="s">
        <v>1143</v>
      </c>
      <c r="D7" s="316"/>
      <c r="E7" s="316"/>
      <c r="F7" s="316"/>
      <c r="G7" s="316"/>
      <c r="H7" s="316"/>
      <c r="I7" s="316"/>
      <c r="J7" s="316"/>
      <c r="K7" s="314"/>
    </row>
    <row r="8" s="1" customFormat="1" ht="12.75" customHeight="1">
      <c r="B8" s="317"/>
      <c r="C8" s="316"/>
      <c r="D8" s="316"/>
      <c r="E8" s="316"/>
      <c r="F8" s="316"/>
      <c r="G8" s="316"/>
      <c r="H8" s="316"/>
      <c r="I8" s="316"/>
      <c r="J8" s="316"/>
      <c r="K8" s="314"/>
    </row>
    <row r="9" s="1" customFormat="1" ht="15" customHeight="1">
      <c r="B9" s="317"/>
      <c r="C9" s="316" t="s">
        <v>1144</v>
      </c>
      <c r="D9" s="316"/>
      <c r="E9" s="316"/>
      <c r="F9" s="316"/>
      <c r="G9" s="316"/>
      <c r="H9" s="316"/>
      <c r="I9" s="316"/>
      <c r="J9" s="316"/>
      <c r="K9" s="314"/>
    </row>
    <row r="10" s="1" customFormat="1" ht="15" customHeight="1">
      <c r="B10" s="317"/>
      <c r="C10" s="316"/>
      <c r="D10" s="316" t="s">
        <v>1145</v>
      </c>
      <c r="E10" s="316"/>
      <c r="F10" s="316"/>
      <c r="G10" s="316"/>
      <c r="H10" s="316"/>
      <c r="I10" s="316"/>
      <c r="J10" s="316"/>
      <c r="K10" s="314"/>
    </row>
    <row r="11" s="1" customFormat="1" ht="15" customHeight="1">
      <c r="B11" s="317"/>
      <c r="C11" s="318"/>
      <c r="D11" s="316" t="s">
        <v>1146</v>
      </c>
      <c r="E11" s="316"/>
      <c r="F11" s="316"/>
      <c r="G11" s="316"/>
      <c r="H11" s="316"/>
      <c r="I11" s="316"/>
      <c r="J11" s="316"/>
      <c r="K11" s="314"/>
    </row>
    <row r="12" s="1" customFormat="1" ht="15" customHeight="1">
      <c r="B12" s="317"/>
      <c r="C12" s="318"/>
      <c r="D12" s="316"/>
      <c r="E12" s="316"/>
      <c r="F12" s="316"/>
      <c r="G12" s="316"/>
      <c r="H12" s="316"/>
      <c r="I12" s="316"/>
      <c r="J12" s="316"/>
      <c r="K12" s="314"/>
    </row>
    <row r="13" s="1" customFormat="1" ht="15" customHeight="1">
      <c r="B13" s="317"/>
      <c r="C13" s="318"/>
      <c r="D13" s="319" t="s">
        <v>1147</v>
      </c>
      <c r="E13" s="316"/>
      <c r="F13" s="316"/>
      <c r="G13" s="316"/>
      <c r="H13" s="316"/>
      <c r="I13" s="316"/>
      <c r="J13" s="316"/>
      <c r="K13" s="314"/>
    </row>
    <row r="14" s="1" customFormat="1" ht="12.75" customHeight="1">
      <c r="B14" s="317"/>
      <c r="C14" s="318"/>
      <c r="D14" s="318"/>
      <c r="E14" s="318"/>
      <c r="F14" s="318"/>
      <c r="G14" s="318"/>
      <c r="H14" s="318"/>
      <c r="I14" s="318"/>
      <c r="J14" s="318"/>
      <c r="K14" s="314"/>
    </row>
    <row r="15" s="1" customFormat="1" ht="15" customHeight="1">
      <c r="B15" s="317"/>
      <c r="C15" s="318"/>
      <c r="D15" s="316" t="s">
        <v>1148</v>
      </c>
      <c r="E15" s="316"/>
      <c r="F15" s="316"/>
      <c r="G15" s="316"/>
      <c r="H15" s="316"/>
      <c r="I15" s="316"/>
      <c r="J15" s="316"/>
      <c r="K15" s="314"/>
    </row>
    <row r="16" s="1" customFormat="1" ht="15" customHeight="1">
      <c r="B16" s="317"/>
      <c r="C16" s="318"/>
      <c r="D16" s="316" t="s">
        <v>1149</v>
      </c>
      <c r="E16" s="316"/>
      <c r="F16" s="316"/>
      <c r="G16" s="316"/>
      <c r="H16" s="316"/>
      <c r="I16" s="316"/>
      <c r="J16" s="316"/>
      <c r="K16" s="314"/>
    </row>
    <row r="17" s="1" customFormat="1" ht="15" customHeight="1">
      <c r="B17" s="317"/>
      <c r="C17" s="318"/>
      <c r="D17" s="316" t="s">
        <v>1150</v>
      </c>
      <c r="E17" s="316"/>
      <c r="F17" s="316"/>
      <c r="G17" s="316"/>
      <c r="H17" s="316"/>
      <c r="I17" s="316"/>
      <c r="J17" s="316"/>
      <c r="K17" s="314"/>
    </row>
    <row r="18" s="1" customFormat="1" ht="15" customHeight="1">
      <c r="B18" s="317"/>
      <c r="C18" s="318"/>
      <c r="D18" s="318"/>
      <c r="E18" s="320" t="s">
        <v>80</v>
      </c>
      <c r="F18" s="316" t="s">
        <v>1151</v>
      </c>
      <c r="G18" s="316"/>
      <c r="H18" s="316"/>
      <c r="I18" s="316"/>
      <c r="J18" s="316"/>
      <c r="K18" s="314"/>
    </row>
    <row r="19" s="1" customFormat="1" ht="15" customHeight="1">
      <c r="B19" s="317"/>
      <c r="C19" s="318"/>
      <c r="D19" s="318"/>
      <c r="E19" s="320" t="s">
        <v>1152</v>
      </c>
      <c r="F19" s="316" t="s">
        <v>1153</v>
      </c>
      <c r="G19" s="316"/>
      <c r="H19" s="316"/>
      <c r="I19" s="316"/>
      <c r="J19" s="316"/>
      <c r="K19" s="314"/>
    </row>
    <row r="20" s="1" customFormat="1" ht="15" customHeight="1">
      <c r="B20" s="317"/>
      <c r="C20" s="318"/>
      <c r="D20" s="318"/>
      <c r="E20" s="320" t="s">
        <v>1154</v>
      </c>
      <c r="F20" s="316" t="s">
        <v>1155</v>
      </c>
      <c r="G20" s="316"/>
      <c r="H20" s="316"/>
      <c r="I20" s="316"/>
      <c r="J20" s="316"/>
      <c r="K20" s="314"/>
    </row>
    <row r="21" s="1" customFormat="1" ht="15" customHeight="1">
      <c r="B21" s="317"/>
      <c r="C21" s="318"/>
      <c r="D21" s="318"/>
      <c r="E21" s="320" t="s">
        <v>1156</v>
      </c>
      <c r="F21" s="316" t="s">
        <v>1157</v>
      </c>
      <c r="G21" s="316"/>
      <c r="H21" s="316"/>
      <c r="I21" s="316"/>
      <c r="J21" s="316"/>
      <c r="K21" s="314"/>
    </row>
    <row r="22" s="1" customFormat="1" ht="15" customHeight="1">
      <c r="B22" s="317"/>
      <c r="C22" s="318"/>
      <c r="D22" s="318"/>
      <c r="E22" s="320" t="s">
        <v>1158</v>
      </c>
      <c r="F22" s="316" t="s">
        <v>1159</v>
      </c>
      <c r="G22" s="316"/>
      <c r="H22" s="316"/>
      <c r="I22" s="316"/>
      <c r="J22" s="316"/>
      <c r="K22" s="314"/>
    </row>
    <row r="23" s="1" customFormat="1" ht="15" customHeight="1">
      <c r="B23" s="317"/>
      <c r="C23" s="318"/>
      <c r="D23" s="318"/>
      <c r="E23" s="320" t="s">
        <v>87</v>
      </c>
      <c r="F23" s="316" t="s">
        <v>1160</v>
      </c>
      <c r="G23" s="316"/>
      <c r="H23" s="316"/>
      <c r="I23" s="316"/>
      <c r="J23" s="316"/>
      <c r="K23" s="314"/>
    </row>
    <row r="24" s="1" customFormat="1" ht="12.75" customHeight="1">
      <c r="B24" s="317"/>
      <c r="C24" s="318"/>
      <c r="D24" s="318"/>
      <c r="E24" s="318"/>
      <c r="F24" s="318"/>
      <c r="G24" s="318"/>
      <c r="H24" s="318"/>
      <c r="I24" s="318"/>
      <c r="J24" s="318"/>
      <c r="K24" s="314"/>
    </row>
    <row r="25" s="1" customFormat="1" ht="15" customHeight="1">
      <c r="B25" s="317"/>
      <c r="C25" s="316" t="s">
        <v>1161</v>
      </c>
      <c r="D25" s="316"/>
      <c r="E25" s="316"/>
      <c r="F25" s="316"/>
      <c r="G25" s="316"/>
      <c r="H25" s="316"/>
      <c r="I25" s="316"/>
      <c r="J25" s="316"/>
      <c r="K25" s="314"/>
    </row>
    <row r="26" s="1" customFormat="1" ht="15" customHeight="1">
      <c r="B26" s="317"/>
      <c r="C26" s="316" t="s">
        <v>1162</v>
      </c>
      <c r="D26" s="316"/>
      <c r="E26" s="316"/>
      <c r="F26" s="316"/>
      <c r="G26" s="316"/>
      <c r="H26" s="316"/>
      <c r="I26" s="316"/>
      <c r="J26" s="316"/>
      <c r="K26" s="314"/>
    </row>
    <row r="27" s="1" customFormat="1" ht="15" customHeight="1">
      <c r="B27" s="317"/>
      <c r="C27" s="316"/>
      <c r="D27" s="316" t="s">
        <v>1163</v>
      </c>
      <c r="E27" s="316"/>
      <c r="F27" s="316"/>
      <c r="G27" s="316"/>
      <c r="H27" s="316"/>
      <c r="I27" s="316"/>
      <c r="J27" s="316"/>
      <c r="K27" s="314"/>
    </row>
    <row r="28" s="1" customFormat="1" ht="15" customHeight="1">
      <c r="B28" s="317"/>
      <c r="C28" s="318"/>
      <c r="D28" s="316" t="s">
        <v>1164</v>
      </c>
      <c r="E28" s="316"/>
      <c r="F28" s="316"/>
      <c r="G28" s="316"/>
      <c r="H28" s="316"/>
      <c r="I28" s="316"/>
      <c r="J28" s="316"/>
      <c r="K28" s="314"/>
    </row>
    <row r="29" s="1" customFormat="1" ht="12.75" customHeight="1">
      <c r="B29" s="317"/>
      <c r="C29" s="318"/>
      <c r="D29" s="318"/>
      <c r="E29" s="318"/>
      <c r="F29" s="318"/>
      <c r="G29" s="318"/>
      <c r="H29" s="318"/>
      <c r="I29" s="318"/>
      <c r="J29" s="318"/>
      <c r="K29" s="314"/>
    </row>
    <row r="30" s="1" customFormat="1" ht="15" customHeight="1">
      <c r="B30" s="317"/>
      <c r="C30" s="318"/>
      <c r="D30" s="316" t="s">
        <v>1165</v>
      </c>
      <c r="E30" s="316"/>
      <c r="F30" s="316"/>
      <c r="G30" s="316"/>
      <c r="H30" s="316"/>
      <c r="I30" s="316"/>
      <c r="J30" s="316"/>
      <c r="K30" s="314"/>
    </row>
    <row r="31" s="1" customFormat="1" ht="15" customHeight="1">
      <c r="B31" s="317"/>
      <c r="C31" s="318"/>
      <c r="D31" s="316" t="s">
        <v>1166</v>
      </c>
      <c r="E31" s="316"/>
      <c r="F31" s="316"/>
      <c r="G31" s="316"/>
      <c r="H31" s="316"/>
      <c r="I31" s="316"/>
      <c r="J31" s="316"/>
      <c r="K31" s="314"/>
    </row>
    <row r="32" s="1" customFormat="1" ht="12.75" customHeight="1">
      <c r="B32" s="317"/>
      <c r="C32" s="318"/>
      <c r="D32" s="318"/>
      <c r="E32" s="318"/>
      <c r="F32" s="318"/>
      <c r="G32" s="318"/>
      <c r="H32" s="318"/>
      <c r="I32" s="318"/>
      <c r="J32" s="318"/>
      <c r="K32" s="314"/>
    </row>
    <row r="33" s="1" customFormat="1" ht="15" customHeight="1">
      <c r="B33" s="317"/>
      <c r="C33" s="318"/>
      <c r="D33" s="316" t="s">
        <v>1167</v>
      </c>
      <c r="E33" s="316"/>
      <c r="F33" s="316"/>
      <c r="G33" s="316"/>
      <c r="H33" s="316"/>
      <c r="I33" s="316"/>
      <c r="J33" s="316"/>
      <c r="K33" s="314"/>
    </row>
    <row r="34" s="1" customFormat="1" ht="15" customHeight="1">
      <c r="B34" s="317"/>
      <c r="C34" s="318"/>
      <c r="D34" s="316" t="s">
        <v>1168</v>
      </c>
      <c r="E34" s="316"/>
      <c r="F34" s="316"/>
      <c r="G34" s="316"/>
      <c r="H34" s="316"/>
      <c r="I34" s="316"/>
      <c r="J34" s="316"/>
      <c r="K34" s="314"/>
    </row>
    <row r="35" s="1" customFormat="1" ht="15" customHeight="1">
      <c r="B35" s="317"/>
      <c r="C35" s="318"/>
      <c r="D35" s="316" t="s">
        <v>1169</v>
      </c>
      <c r="E35" s="316"/>
      <c r="F35" s="316"/>
      <c r="G35" s="316"/>
      <c r="H35" s="316"/>
      <c r="I35" s="316"/>
      <c r="J35" s="316"/>
      <c r="K35" s="314"/>
    </row>
    <row r="36" s="1" customFormat="1" ht="15" customHeight="1">
      <c r="B36" s="317"/>
      <c r="C36" s="318"/>
      <c r="D36" s="316"/>
      <c r="E36" s="319" t="s">
        <v>124</v>
      </c>
      <c r="F36" s="316"/>
      <c r="G36" s="316" t="s">
        <v>1170</v>
      </c>
      <c r="H36" s="316"/>
      <c r="I36" s="316"/>
      <c r="J36" s="316"/>
      <c r="K36" s="314"/>
    </row>
    <row r="37" s="1" customFormat="1" ht="30.75" customHeight="1">
      <c r="B37" s="317"/>
      <c r="C37" s="318"/>
      <c r="D37" s="316"/>
      <c r="E37" s="319" t="s">
        <v>1171</v>
      </c>
      <c r="F37" s="316"/>
      <c r="G37" s="316" t="s">
        <v>1172</v>
      </c>
      <c r="H37" s="316"/>
      <c r="I37" s="316"/>
      <c r="J37" s="316"/>
      <c r="K37" s="314"/>
    </row>
    <row r="38" s="1" customFormat="1" ht="15" customHeight="1">
      <c r="B38" s="317"/>
      <c r="C38" s="318"/>
      <c r="D38" s="316"/>
      <c r="E38" s="319" t="s">
        <v>55</v>
      </c>
      <c r="F38" s="316"/>
      <c r="G38" s="316" t="s">
        <v>1173</v>
      </c>
      <c r="H38" s="316"/>
      <c r="I38" s="316"/>
      <c r="J38" s="316"/>
      <c r="K38" s="314"/>
    </row>
    <row r="39" s="1" customFormat="1" ht="15" customHeight="1">
      <c r="B39" s="317"/>
      <c r="C39" s="318"/>
      <c r="D39" s="316"/>
      <c r="E39" s="319" t="s">
        <v>56</v>
      </c>
      <c r="F39" s="316"/>
      <c r="G39" s="316" t="s">
        <v>1174</v>
      </c>
      <c r="H39" s="316"/>
      <c r="I39" s="316"/>
      <c r="J39" s="316"/>
      <c r="K39" s="314"/>
    </row>
    <row r="40" s="1" customFormat="1" ht="15" customHeight="1">
      <c r="B40" s="317"/>
      <c r="C40" s="318"/>
      <c r="D40" s="316"/>
      <c r="E40" s="319" t="s">
        <v>125</v>
      </c>
      <c r="F40" s="316"/>
      <c r="G40" s="316" t="s">
        <v>1175</v>
      </c>
      <c r="H40" s="316"/>
      <c r="I40" s="316"/>
      <c r="J40" s="316"/>
      <c r="K40" s="314"/>
    </row>
    <row r="41" s="1" customFormat="1" ht="15" customHeight="1">
      <c r="B41" s="317"/>
      <c r="C41" s="318"/>
      <c r="D41" s="316"/>
      <c r="E41" s="319" t="s">
        <v>126</v>
      </c>
      <c r="F41" s="316"/>
      <c r="G41" s="316" t="s">
        <v>1176</v>
      </c>
      <c r="H41" s="316"/>
      <c r="I41" s="316"/>
      <c r="J41" s="316"/>
      <c r="K41" s="314"/>
    </row>
    <row r="42" s="1" customFormat="1" ht="15" customHeight="1">
      <c r="B42" s="317"/>
      <c r="C42" s="318"/>
      <c r="D42" s="316"/>
      <c r="E42" s="319" t="s">
        <v>1177</v>
      </c>
      <c r="F42" s="316"/>
      <c r="G42" s="316" t="s">
        <v>1178</v>
      </c>
      <c r="H42" s="316"/>
      <c r="I42" s="316"/>
      <c r="J42" s="316"/>
      <c r="K42" s="314"/>
    </row>
    <row r="43" s="1" customFormat="1" ht="15" customHeight="1">
      <c r="B43" s="317"/>
      <c r="C43" s="318"/>
      <c r="D43" s="316"/>
      <c r="E43" s="319"/>
      <c r="F43" s="316"/>
      <c r="G43" s="316" t="s">
        <v>1179</v>
      </c>
      <c r="H43" s="316"/>
      <c r="I43" s="316"/>
      <c r="J43" s="316"/>
      <c r="K43" s="314"/>
    </row>
    <row r="44" s="1" customFormat="1" ht="15" customHeight="1">
      <c r="B44" s="317"/>
      <c r="C44" s="318"/>
      <c r="D44" s="316"/>
      <c r="E44" s="319" t="s">
        <v>1180</v>
      </c>
      <c r="F44" s="316"/>
      <c r="G44" s="316" t="s">
        <v>1181</v>
      </c>
      <c r="H44" s="316"/>
      <c r="I44" s="316"/>
      <c r="J44" s="316"/>
      <c r="K44" s="314"/>
    </row>
    <row r="45" s="1" customFormat="1" ht="15" customHeight="1">
      <c r="B45" s="317"/>
      <c r="C45" s="318"/>
      <c r="D45" s="316"/>
      <c r="E45" s="319" t="s">
        <v>128</v>
      </c>
      <c r="F45" s="316"/>
      <c r="G45" s="316" t="s">
        <v>1182</v>
      </c>
      <c r="H45" s="316"/>
      <c r="I45" s="316"/>
      <c r="J45" s="316"/>
      <c r="K45" s="314"/>
    </row>
    <row r="46" s="1" customFormat="1" ht="12.75" customHeight="1">
      <c r="B46" s="317"/>
      <c r="C46" s="318"/>
      <c r="D46" s="316"/>
      <c r="E46" s="316"/>
      <c r="F46" s="316"/>
      <c r="G46" s="316"/>
      <c r="H46" s="316"/>
      <c r="I46" s="316"/>
      <c r="J46" s="316"/>
      <c r="K46" s="314"/>
    </row>
    <row r="47" s="1" customFormat="1" ht="15" customHeight="1">
      <c r="B47" s="317"/>
      <c r="C47" s="318"/>
      <c r="D47" s="316" t="s">
        <v>1183</v>
      </c>
      <c r="E47" s="316"/>
      <c r="F47" s="316"/>
      <c r="G47" s="316"/>
      <c r="H47" s="316"/>
      <c r="I47" s="316"/>
      <c r="J47" s="316"/>
      <c r="K47" s="314"/>
    </row>
    <row r="48" s="1" customFormat="1" ht="15" customHeight="1">
      <c r="B48" s="317"/>
      <c r="C48" s="318"/>
      <c r="D48" s="318"/>
      <c r="E48" s="316" t="s">
        <v>1184</v>
      </c>
      <c r="F48" s="316"/>
      <c r="G48" s="316"/>
      <c r="H48" s="316"/>
      <c r="I48" s="316"/>
      <c r="J48" s="316"/>
      <c r="K48" s="314"/>
    </row>
    <row r="49" s="1" customFormat="1" ht="15" customHeight="1">
      <c r="B49" s="317"/>
      <c r="C49" s="318"/>
      <c r="D49" s="318"/>
      <c r="E49" s="316" t="s">
        <v>1185</v>
      </c>
      <c r="F49" s="316"/>
      <c r="G49" s="316"/>
      <c r="H49" s="316"/>
      <c r="I49" s="316"/>
      <c r="J49" s="316"/>
      <c r="K49" s="314"/>
    </row>
    <row r="50" s="1" customFormat="1" ht="15" customHeight="1">
      <c r="B50" s="317"/>
      <c r="C50" s="318"/>
      <c r="D50" s="318"/>
      <c r="E50" s="316" t="s">
        <v>1186</v>
      </c>
      <c r="F50" s="316"/>
      <c r="G50" s="316"/>
      <c r="H50" s="316"/>
      <c r="I50" s="316"/>
      <c r="J50" s="316"/>
      <c r="K50" s="314"/>
    </row>
    <row r="51" s="1" customFormat="1" ht="15" customHeight="1">
      <c r="B51" s="317"/>
      <c r="C51" s="318"/>
      <c r="D51" s="316" t="s">
        <v>1187</v>
      </c>
      <c r="E51" s="316"/>
      <c r="F51" s="316"/>
      <c r="G51" s="316"/>
      <c r="H51" s="316"/>
      <c r="I51" s="316"/>
      <c r="J51" s="316"/>
      <c r="K51" s="314"/>
    </row>
    <row r="52" s="1" customFormat="1" ht="25.5" customHeight="1">
      <c r="B52" s="312"/>
      <c r="C52" s="313" t="s">
        <v>1188</v>
      </c>
      <c r="D52" s="313"/>
      <c r="E52" s="313"/>
      <c r="F52" s="313"/>
      <c r="G52" s="313"/>
      <c r="H52" s="313"/>
      <c r="I52" s="313"/>
      <c r="J52" s="313"/>
      <c r="K52" s="314"/>
    </row>
    <row r="53" s="1" customFormat="1" ht="5.25" customHeight="1">
      <c r="B53" s="312"/>
      <c r="C53" s="315"/>
      <c r="D53" s="315"/>
      <c r="E53" s="315"/>
      <c r="F53" s="315"/>
      <c r="G53" s="315"/>
      <c r="H53" s="315"/>
      <c r="I53" s="315"/>
      <c r="J53" s="315"/>
      <c r="K53" s="314"/>
    </row>
    <row r="54" s="1" customFormat="1" ht="15" customHeight="1">
      <c r="B54" s="312"/>
      <c r="C54" s="316" t="s">
        <v>1189</v>
      </c>
      <c r="D54" s="316"/>
      <c r="E54" s="316"/>
      <c r="F54" s="316"/>
      <c r="G54" s="316"/>
      <c r="H54" s="316"/>
      <c r="I54" s="316"/>
      <c r="J54" s="316"/>
      <c r="K54" s="314"/>
    </row>
    <row r="55" s="1" customFormat="1" ht="15" customHeight="1">
      <c r="B55" s="312"/>
      <c r="C55" s="316" t="s">
        <v>1190</v>
      </c>
      <c r="D55" s="316"/>
      <c r="E55" s="316"/>
      <c r="F55" s="316"/>
      <c r="G55" s="316"/>
      <c r="H55" s="316"/>
      <c r="I55" s="316"/>
      <c r="J55" s="316"/>
      <c r="K55" s="314"/>
    </row>
    <row r="56" s="1" customFormat="1" ht="12.75" customHeight="1">
      <c r="B56" s="312"/>
      <c r="C56" s="316"/>
      <c r="D56" s="316"/>
      <c r="E56" s="316"/>
      <c r="F56" s="316"/>
      <c r="G56" s="316"/>
      <c r="H56" s="316"/>
      <c r="I56" s="316"/>
      <c r="J56" s="316"/>
      <c r="K56" s="314"/>
    </row>
    <row r="57" s="1" customFormat="1" ht="15" customHeight="1">
      <c r="B57" s="312"/>
      <c r="C57" s="316" t="s">
        <v>1191</v>
      </c>
      <c r="D57" s="316"/>
      <c r="E57" s="316"/>
      <c r="F57" s="316"/>
      <c r="G57" s="316"/>
      <c r="H57" s="316"/>
      <c r="I57" s="316"/>
      <c r="J57" s="316"/>
      <c r="K57" s="314"/>
    </row>
    <row r="58" s="1" customFormat="1" ht="15" customHeight="1">
      <c r="B58" s="312"/>
      <c r="C58" s="318"/>
      <c r="D58" s="316" t="s">
        <v>1192</v>
      </c>
      <c r="E58" s="316"/>
      <c r="F58" s="316"/>
      <c r="G58" s="316"/>
      <c r="H58" s="316"/>
      <c r="I58" s="316"/>
      <c r="J58" s="316"/>
      <c r="K58" s="314"/>
    </row>
    <row r="59" s="1" customFormat="1" ht="15" customHeight="1">
      <c r="B59" s="312"/>
      <c r="C59" s="318"/>
      <c r="D59" s="316" t="s">
        <v>1193</v>
      </c>
      <c r="E59" s="316"/>
      <c r="F59" s="316"/>
      <c r="G59" s="316"/>
      <c r="H59" s="316"/>
      <c r="I59" s="316"/>
      <c r="J59" s="316"/>
      <c r="K59" s="314"/>
    </row>
    <row r="60" s="1" customFormat="1" ht="15" customHeight="1">
      <c r="B60" s="312"/>
      <c r="C60" s="318"/>
      <c r="D60" s="316" t="s">
        <v>1194</v>
      </c>
      <c r="E60" s="316"/>
      <c r="F60" s="316"/>
      <c r="G60" s="316"/>
      <c r="H60" s="316"/>
      <c r="I60" s="316"/>
      <c r="J60" s="316"/>
      <c r="K60" s="314"/>
    </row>
    <row r="61" s="1" customFormat="1" ht="15" customHeight="1">
      <c r="B61" s="312"/>
      <c r="C61" s="318"/>
      <c r="D61" s="316" t="s">
        <v>1195</v>
      </c>
      <c r="E61" s="316"/>
      <c r="F61" s="316"/>
      <c r="G61" s="316"/>
      <c r="H61" s="316"/>
      <c r="I61" s="316"/>
      <c r="J61" s="316"/>
      <c r="K61" s="314"/>
    </row>
    <row r="62" s="1" customFormat="1" ht="15" customHeight="1">
      <c r="B62" s="312"/>
      <c r="C62" s="318"/>
      <c r="D62" s="321" t="s">
        <v>1196</v>
      </c>
      <c r="E62" s="321"/>
      <c r="F62" s="321"/>
      <c r="G62" s="321"/>
      <c r="H62" s="321"/>
      <c r="I62" s="321"/>
      <c r="J62" s="321"/>
      <c r="K62" s="314"/>
    </row>
    <row r="63" s="1" customFormat="1" ht="15" customHeight="1">
      <c r="B63" s="312"/>
      <c r="C63" s="318"/>
      <c r="D63" s="316" t="s">
        <v>1197</v>
      </c>
      <c r="E63" s="316"/>
      <c r="F63" s="316"/>
      <c r="G63" s="316"/>
      <c r="H63" s="316"/>
      <c r="I63" s="316"/>
      <c r="J63" s="316"/>
      <c r="K63" s="314"/>
    </row>
    <row r="64" s="1" customFormat="1" ht="12.75" customHeight="1">
      <c r="B64" s="312"/>
      <c r="C64" s="318"/>
      <c r="D64" s="318"/>
      <c r="E64" s="322"/>
      <c r="F64" s="318"/>
      <c r="G64" s="318"/>
      <c r="H64" s="318"/>
      <c r="I64" s="318"/>
      <c r="J64" s="318"/>
      <c r="K64" s="314"/>
    </row>
    <row r="65" s="1" customFormat="1" ht="15" customHeight="1">
      <c r="B65" s="312"/>
      <c r="C65" s="318"/>
      <c r="D65" s="316" t="s">
        <v>1198</v>
      </c>
      <c r="E65" s="316"/>
      <c r="F65" s="316"/>
      <c r="G65" s="316"/>
      <c r="H65" s="316"/>
      <c r="I65" s="316"/>
      <c r="J65" s="316"/>
      <c r="K65" s="314"/>
    </row>
    <row r="66" s="1" customFormat="1" ht="15" customHeight="1">
      <c r="B66" s="312"/>
      <c r="C66" s="318"/>
      <c r="D66" s="321" t="s">
        <v>1199</v>
      </c>
      <c r="E66" s="321"/>
      <c r="F66" s="321"/>
      <c r="G66" s="321"/>
      <c r="H66" s="321"/>
      <c r="I66" s="321"/>
      <c r="J66" s="321"/>
      <c r="K66" s="314"/>
    </row>
    <row r="67" s="1" customFormat="1" ht="15" customHeight="1">
      <c r="B67" s="312"/>
      <c r="C67" s="318"/>
      <c r="D67" s="316" t="s">
        <v>1200</v>
      </c>
      <c r="E67" s="316"/>
      <c r="F67" s="316"/>
      <c r="G67" s="316"/>
      <c r="H67" s="316"/>
      <c r="I67" s="316"/>
      <c r="J67" s="316"/>
      <c r="K67" s="314"/>
    </row>
    <row r="68" s="1" customFormat="1" ht="15" customHeight="1">
      <c r="B68" s="312"/>
      <c r="C68" s="318"/>
      <c r="D68" s="316" t="s">
        <v>1201</v>
      </c>
      <c r="E68" s="316"/>
      <c r="F68" s="316"/>
      <c r="G68" s="316"/>
      <c r="H68" s="316"/>
      <c r="I68" s="316"/>
      <c r="J68" s="316"/>
      <c r="K68" s="314"/>
    </row>
    <row r="69" s="1" customFormat="1" ht="15" customHeight="1">
      <c r="B69" s="312"/>
      <c r="C69" s="318"/>
      <c r="D69" s="316" t="s">
        <v>1202</v>
      </c>
      <c r="E69" s="316"/>
      <c r="F69" s="316"/>
      <c r="G69" s="316"/>
      <c r="H69" s="316"/>
      <c r="I69" s="316"/>
      <c r="J69" s="316"/>
      <c r="K69" s="314"/>
    </row>
    <row r="70" s="1" customFormat="1" ht="15" customHeight="1">
      <c r="B70" s="312"/>
      <c r="C70" s="318"/>
      <c r="D70" s="316" t="s">
        <v>1203</v>
      </c>
      <c r="E70" s="316"/>
      <c r="F70" s="316"/>
      <c r="G70" s="316"/>
      <c r="H70" s="316"/>
      <c r="I70" s="316"/>
      <c r="J70" s="316"/>
      <c r="K70" s="314"/>
    </row>
    <row r="71" s="1" customFormat="1" ht="12.75" customHeight="1">
      <c r="B71" s="323"/>
      <c r="C71" s="324"/>
      <c r="D71" s="324"/>
      <c r="E71" s="324"/>
      <c r="F71" s="324"/>
      <c r="G71" s="324"/>
      <c r="H71" s="324"/>
      <c r="I71" s="324"/>
      <c r="J71" s="324"/>
      <c r="K71" s="325"/>
    </row>
    <row r="72" s="1" customFormat="1" ht="18.75" customHeight="1">
      <c r="B72" s="326"/>
      <c r="C72" s="326"/>
      <c r="D72" s="326"/>
      <c r="E72" s="326"/>
      <c r="F72" s="326"/>
      <c r="G72" s="326"/>
      <c r="H72" s="326"/>
      <c r="I72" s="326"/>
      <c r="J72" s="326"/>
      <c r="K72" s="327"/>
    </row>
    <row r="73" s="1" customFormat="1" ht="18.75" customHeight="1">
      <c r="B73" s="327"/>
      <c r="C73" s="327"/>
      <c r="D73" s="327"/>
      <c r="E73" s="327"/>
      <c r="F73" s="327"/>
      <c r="G73" s="327"/>
      <c r="H73" s="327"/>
      <c r="I73" s="327"/>
      <c r="J73" s="327"/>
      <c r="K73" s="327"/>
    </row>
    <row r="74" s="1" customFormat="1" ht="7.5" customHeight="1">
      <c r="B74" s="328"/>
      <c r="C74" s="329"/>
      <c r="D74" s="329"/>
      <c r="E74" s="329"/>
      <c r="F74" s="329"/>
      <c r="G74" s="329"/>
      <c r="H74" s="329"/>
      <c r="I74" s="329"/>
      <c r="J74" s="329"/>
      <c r="K74" s="330"/>
    </row>
    <row r="75" s="1" customFormat="1" ht="45" customHeight="1">
      <c r="B75" s="331"/>
      <c r="C75" s="332" t="s">
        <v>1204</v>
      </c>
      <c r="D75" s="332"/>
      <c r="E75" s="332"/>
      <c r="F75" s="332"/>
      <c r="G75" s="332"/>
      <c r="H75" s="332"/>
      <c r="I75" s="332"/>
      <c r="J75" s="332"/>
      <c r="K75" s="333"/>
    </row>
    <row r="76" s="1" customFormat="1" ht="17.25" customHeight="1">
      <c r="B76" s="331"/>
      <c r="C76" s="334" t="s">
        <v>1205</v>
      </c>
      <c r="D76" s="334"/>
      <c r="E76" s="334"/>
      <c r="F76" s="334" t="s">
        <v>1206</v>
      </c>
      <c r="G76" s="335"/>
      <c r="H76" s="334" t="s">
        <v>56</v>
      </c>
      <c r="I76" s="334" t="s">
        <v>59</v>
      </c>
      <c r="J76" s="334" t="s">
        <v>1207</v>
      </c>
      <c r="K76" s="333"/>
    </row>
    <row r="77" s="1" customFormat="1" ht="17.25" customHeight="1">
      <c r="B77" s="331"/>
      <c r="C77" s="336" t="s">
        <v>1208</v>
      </c>
      <c r="D77" s="336"/>
      <c r="E77" s="336"/>
      <c r="F77" s="337" t="s">
        <v>1209</v>
      </c>
      <c r="G77" s="338"/>
      <c r="H77" s="336"/>
      <c r="I77" s="336"/>
      <c r="J77" s="336" t="s">
        <v>1210</v>
      </c>
      <c r="K77" s="333"/>
    </row>
    <row r="78" s="1" customFormat="1" ht="5.25" customHeight="1">
      <c r="B78" s="331"/>
      <c r="C78" s="339"/>
      <c r="D78" s="339"/>
      <c r="E78" s="339"/>
      <c r="F78" s="339"/>
      <c r="G78" s="340"/>
      <c r="H78" s="339"/>
      <c r="I78" s="339"/>
      <c r="J78" s="339"/>
      <c r="K78" s="333"/>
    </row>
    <row r="79" s="1" customFormat="1" ht="15" customHeight="1">
      <c r="B79" s="331"/>
      <c r="C79" s="319" t="s">
        <v>55</v>
      </c>
      <c r="D79" s="341"/>
      <c r="E79" s="341"/>
      <c r="F79" s="342" t="s">
        <v>1211</v>
      </c>
      <c r="G79" s="343"/>
      <c r="H79" s="319" t="s">
        <v>1212</v>
      </c>
      <c r="I79" s="319" t="s">
        <v>1213</v>
      </c>
      <c r="J79" s="319">
        <v>20</v>
      </c>
      <c r="K79" s="333"/>
    </row>
    <row r="80" s="1" customFormat="1" ht="15" customHeight="1">
      <c r="B80" s="331"/>
      <c r="C80" s="319" t="s">
        <v>1214</v>
      </c>
      <c r="D80" s="319"/>
      <c r="E80" s="319"/>
      <c r="F80" s="342" t="s">
        <v>1211</v>
      </c>
      <c r="G80" s="343"/>
      <c r="H80" s="319" t="s">
        <v>1215</v>
      </c>
      <c r="I80" s="319" t="s">
        <v>1213</v>
      </c>
      <c r="J80" s="319">
        <v>120</v>
      </c>
      <c r="K80" s="333"/>
    </row>
    <row r="81" s="1" customFormat="1" ht="15" customHeight="1">
      <c r="B81" s="344"/>
      <c r="C81" s="319" t="s">
        <v>1216</v>
      </c>
      <c r="D81" s="319"/>
      <c r="E81" s="319"/>
      <c r="F81" s="342" t="s">
        <v>1217</v>
      </c>
      <c r="G81" s="343"/>
      <c r="H81" s="319" t="s">
        <v>1218</v>
      </c>
      <c r="I81" s="319" t="s">
        <v>1213</v>
      </c>
      <c r="J81" s="319">
        <v>50</v>
      </c>
      <c r="K81" s="333"/>
    </row>
    <row r="82" s="1" customFormat="1" ht="15" customHeight="1">
      <c r="B82" s="344"/>
      <c r="C82" s="319" t="s">
        <v>1219</v>
      </c>
      <c r="D82" s="319"/>
      <c r="E82" s="319"/>
      <c r="F82" s="342" t="s">
        <v>1211</v>
      </c>
      <c r="G82" s="343"/>
      <c r="H82" s="319" t="s">
        <v>1220</v>
      </c>
      <c r="I82" s="319" t="s">
        <v>1221</v>
      </c>
      <c r="J82" s="319"/>
      <c r="K82" s="333"/>
    </row>
    <row r="83" s="1" customFormat="1" ht="15" customHeight="1">
      <c r="B83" s="344"/>
      <c r="C83" s="345" t="s">
        <v>1222</v>
      </c>
      <c r="D83" s="345"/>
      <c r="E83" s="345"/>
      <c r="F83" s="346" t="s">
        <v>1217</v>
      </c>
      <c r="G83" s="345"/>
      <c r="H83" s="345" t="s">
        <v>1223</v>
      </c>
      <c r="I83" s="345" t="s">
        <v>1213</v>
      </c>
      <c r="J83" s="345">
        <v>15</v>
      </c>
      <c r="K83" s="333"/>
    </row>
    <row r="84" s="1" customFormat="1" ht="15" customHeight="1">
      <c r="B84" s="344"/>
      <c r="C84" s="345" t="s">
        <v>1224</v>
      </c>
      <c r="D84" s="345"/>
      <c r="E84" s="345"/>
      <c r="F84" s="346" t="s">
        <v>1217</v>
      </c>
      <c r="G84" s="345"/>
      <c r="H84" s="345" t="s">
        <v>1225</v>
      </c>
      <c r="I84" s="345" t="s">
        <v>1213</v>
      </c>
      <c r="J84" s="345">
        <v>15</v>
      </c>
      <c r="K84" s="333"/>
    </row>
    <row r="85" s="1" customFormat="1" ht="15" customHeight="1">
      <c r="B85" s="344"/>
      <c r="C85" s="345" t="s">
        <v>1226</v>
      </c>
      <c r="D85" s="345"/>
      <c r="E85" s="345"/>
      <c r="F85" s="346" t="s">
        <v>1217</v>
      </c>
      <c r="G85" s="345"/>
      <c r="H85" s="345" t="s">
        <v>1227</v>
      </c>
      <c r="I85" s="345" t="s">
        <v>1213</v>
      </c>
      <c r="J85" s="345">
        <v>20</v>
      </c>
      <c r="K85" s="333"/>
    </row>
    <row r="86" s="1" customFormat="1" ht="15" customHeight="1">
      <c r="B86" s="344"/>
      <c r="C86" s="345" t="s">
        <v>1228</v>
      </c>
      <c r="D86" s="345"/>
      <c r="E86" s="345"/>
      <c r="F86" s="346" t="s">
        <v>1217</v>
      </c>
      <c r="G86" s="345"/>
      <c r="H86" s="345" t="s">
        <v>1229</v>
      </c>
      <c r="I86" s="345" t="s">
        <v>1213</v>
      </c>
      <c r="J86" s="345">
        <v>20</v>
      </c>
      <c r="K86" s="333"/>
    </row>
    <row r="87" s="1" customFormat="1" ht="15" customHeight="1">
      <c r="B87" s="344"/>
      <c r="C87" s="319" t="s">
        <v>1230</v>
      </c>
      <c r="D87" s="319"/>
      <c r="E87" s="319"/>
      <c r="F87" s="342" t="s">
        <v>1217</v>
      </c>
      <c r="G87" s="343"/>
      <c r="H87" s="319" t="s">
        <v>1231</v>
      </c>
      <c r="I87" s="319" t="s">
        <v>1213</v>
      </c>
      <c r="J87" s="319">
        <v>50</v>
      </c>
      <c r="K87" s="333"/>
    </row>
    <row r="88" s="1" customFormat="1" ht="15" customHeight="1">
      <c r="B88" s="344"/>
      <c r="C88" s="319" t="s">
        <v>1232</v>
      </c>
      <c r="D88" s="319"/>
      <c r="E88" s="319"/>
      <c r="F88" s="342" t="s">
        <v>1217</v>
      </c>
      <c r="G88" s="343"/>
      <c r="H88" s="319" t="s">
        <v>1233</v>
      </c>
      <c r="I88" s="319" t="s">
        <v>1213</v>
      </c>
      <c r="J88" s="319">
        <v>20</v>
      </c>
      <c r="K88" s="333"/>
    </row>
    <row r="89" s="1" customFormat="1" ht="15" customHeight="1">
      <c r="B89" s="344"/>
      <c r="C89" s="319" t="s">
        <v>1234</v>
      </c>
      <c r="D89" s="319"/>
      <c r="E89" s="319"/>
      <c r="F89" s="342" t="s">
        <v>1217</v>
      </c>
      <c r="G89" s="343"/>
      <c r="H89" s="319" t="s">
        <v>1235</v>
      </c>
      <c r="I89" s="319" t="s">
        <v>1213</v>
      </c>
      <c r="J89" s="319">
        <v>20</v>
      </c>
      <c r="K89" s="333"/>
    </row>
    <row r="90" s="1" customFormat="1" ht="15" customHeight="1">
      <c r="B90" s="344"/>
      <c r="C90" s="319" t="s">
        <v>1236</v>
      </c>
      <c r="D90" s="319"/>
      <c r="E90" s="319"/>
      <c r="F90" s="342" t="s">
        <v>1217</v>
      </c>
      <c r="G90" s="343"/>
      <c r="H90" s="319" t="s">
        <v>1237</v>
      </c>
      <c r="I90" s="319" t="s">
        <v>1213</v>
      </c>
      <c r="J90" s="319">
        <v>50</v>
      </c>
      <c r="K90" s="333"/>
    </row>
    <row r="91" s="1" customFormat="1" ht="15" customHeight="1">
      <c r="B91" s="344"/>
      <c r="C91" s="319" t="s">
        <v>1238</v>
      </c>
      <c r="D91" s="319"/>
      <c r="E91" s="319"/>
      <c r="F91" s="342" t="s">
        <v>1217</v>
      </c>
      <c r="G91" s="343"/>
      <c r="H91" s="319" t="s">
        <v>1238</v>
      </c>
      <c r="I91" s="319" t="s">
        <v>1213</v>
      </c>
      <c r="J91" s="319">
        <v>50</v>
      </c>
      <c r="K91" s="333"/>
    </row>
    <row r="92" s="1" customFormat="1" ht="15" customHeight="1">
      <c r="B92" s="344"/>
      <c r="C92" s="319" t="s">
        <v>1239</v>
      </c>
      <c r="D92" s="319"/>
      <c r="E92" s="319"/>
      <c r="F92" s="342" t="s">
        <v>1217</v>
      </c>
      <c r="G92" s="343"/>
      <c r="H92" s="319" t="s">
        <v>1240</v>
      </c>
      <c r="I92" s="319" t="s">
        <v>1213</v>
      </c>
      <c r="J92" s="319">
        <v>255</v>
      </c>
      <c r="K92" s="333"/>
    </row>
    <row r="93" s="1" customFormat="1" ht="15" customHeight="1">
      <c r="B93" s="344"/>
      <c r="C93" s="319" t="s">
        <v>1241</v>
      </c>
      <c r="D93" s="319"/>
      <c r="E93" s="319"/>
      <c r="F93" s="342" t="s">
        <v>1211</v>
      </c>
      <c r="G93" s="343"/>
      <c r="H93" s="319" t="s">
        <v>1242</v>
      </c>
      <c r="I93" s="319" t="s">
        <v>1243</v>
      </c>
      <c r="J93" s="319"/>
      <c r="K93" s="333"/>
    </row>
    <row r="94" s="1" customFormat="1" ht="15" customHeight="1">
      <c r="B94" s="344"/>
      <c r="C94" s="319" t="s">
        <v>1244</v>
      </c>
      <c r="D94" s="319"/>
      <c r="E94" s="319"/>
      <c r="F94" s="342" t="s">
        <v>1211</v>
      </c>
      <c r="G94" s="343"/>
      <c r="H94" s="319" t="s">
        <v>1245</v>
      </c>
      <c r="I94" s="319" t="s">
        <v>1246</v>
      </c>
      <c r="J94" s="319"/>
      <c r="K94" s="333"/>
    </row>
    <row r="95" s="1" customFormat="1" ht="15" customHeight="1">
      <c r="B95" s="344"/>
      <c r="C95" s="319" t="s">
        <v>1247</v>
      </c>
      <c r="D95" s="319"/>
      <c r="E95" s="319"/>
      <c r="F95" s="342" t="s">
        <v>1211</v>
      </c>
      <c r="G95" s="343"/>
      <c r="H95" s="319" t="s">
        <v>1247</v>
      </c>
      <c r="I95" s="319" t="s">
        <v>1246</v>
      </c>
      <c r="J95" s="319"/>
      <c r="K95" s="333"/>
    </row>
    <row r="96" s="1" customFormat="1" ht="15" customHeight="1">
      <c r="B96" s="344"/>
      <c r="C96" s="319" t="s">
        <v>40</v>
      </c>
      <c r="D96" s="319"/>
      <c r="E96" s="319"/>
      <c r="F96" s="342" t="s">
        <v>1211</v>
      </c>
      <c r="G96" s="343"/>
      <c r="H96" s="319" t="s">
        <v>1248</v>
      </c>
      <c r="I96" s="319" t="s">
        <v>1246</v>
      </c>
      <c r="J96" s="319"/>
      <c r="K96" s="333"/>
    </row>
    <row r="97" s="1" customFormat="1" ht="15" customHeight="1">
      <c r="B97" s="344"/>
      <c r="C97" s="319" t="s">
        <v>50</v>
      </c>
      <c r="D97" s="319"/>
      <c r="E97" s="319"/>
      <c r="F97" s="342" t="s">
        <v>1211</v>
      </c>
      <c r="G97" s="343"/>
      <c r="H97" s="319" t="s">
        <v>1249</v>
      </c>
      <c r="I97" s="319" t="s">
        <v>1246</v>
      </c>
      <c r="J97" s="319"/>
      <c r="K97" s="333"/>
    </row>
    <row r="98" s="1" customFormat="1" ht="15" customHeight="1">
      <c r="B98" s="347"/>
      <c r="C98" s="348"/>
      <c r="D98" s="348"/>
      <c r="E98" s="348"/>
      <c r="F98" s="348"/>
      <c r="G98" s="348"/>
      <c r="H98" s="348"/>
      <c r="I98" s="348"/>
      <c r="J98" s="348"/>
      <c r="K98" s="349"/>
    </row>
    <row r="99" s="1" customFormat="1" ht="18.75" customHeight="1">
      <c r="B99" s="350"/>
      <c r="C99" s="351"/>
      <c r="D99" s="351"/>
      <c r="E99" s="351"/>
      <c r="F99" s="351"/>
      <c r="G99" s="351"/>
      <c r="H99" s="351"/>
      <c r="I99" s="351"/>
      <c r="J99" s="351"/>
      <c r="K99" s="350"/>
    </row>
    <row r="100" s="1" customFormat="1" ht="18.75" customHeight="1">
      <c r="B100" s="327"/>
      <c r="C100" s="327"/>
      <c r="D100" s="327"/>
      <c r="E100" s="327"/>
      <c r="F100" s="327"/>
      <c r="G100" s="327"/>
      <c r="H100" s="327"/>
      <c r="I100" s="327"/>
      <c r="J100" s="327"/>
      <c r="K100" s="327"/>
    </row>
    <row r="101" s="1" customFormat="1" ht="7.5" customHeight="1">
      <c r="B101" s="328"/>
      <c r="C101" s="329"/>
      <c r="D101" s="329"/>
      <c r="E101" s="329"/>
      <c r="F101" s="329"/>
      <c r="G101" s="329"/>
      <c r="H101" s="329"/>
      <c r="I101" s="329"/>
      <c r="J101" s="329"/>
      <c r="K101" s="330"/>
    </row>
    <row r="102" s="1" customFormat="1" ht="45" customHeight="1">
      <c r="B102" s="331"/>
      <c r="C102" s="332" t="s">
        <v>1250</v>
      </c>
      <c r="D102" s="332"/>
      <c r="E102" s="332"/>
      <c r="F102" s="332"/>
      <c r="G102" s="332"/>
      <c r="H102" s="332"/>
      <c r="I102" s="332"/>
      <c r="J102" s="332"/>
      <c r="K102" s="333"/>
    </row>
    <row r="103" s="1" customFormat="1" ht="17.25" customHeight="1">
      <c r="B103" s="331"/>
      <c r="C103" s="334" t="s">
        <v>1205</v>
      </c>
      <c r="D103" s="334"/>
      <c r="E103" s="334"/>
      <c r="F103" s="334" t="s">
        <v>1206</v>
      </c>
      <c r="G103" s="335"/>
      <c r="H103" s="334" t="s">
        <v>56</v>
      </c>
      <c r="I103" s="334" t="s">
        <v>59</v>
      </c>
      <c r="J103" s="334" t="s">
        <v>1207</v>
      </c>
      <c r="K103" s="333"/>
    </row>
    <row r="104" s="1" customFormat="1" ht="17.25" customHeight="1">
      <c r="B104" s="331"/>
      <c r="C104" s="336" t="s">
        <v>1208</v>
      </c>
      <c r="D104" s="336"/>
      <c r="E104" s="336"/>
      <c r="F104" s="337" t="s">
        <v>1209</v>
      </c>
      <c r="G104" s="338"/>
      <c r="H104" s="336"/>
      <c r="I104" s="336"/>
      <c r="J104" s="336" t="s">
        <v>1210</v>
      </c>
      <c r="K104" s="333"/>
    </row>
    <row r="105" s="1" customFormat="1" ht="5.25" customHeight="1">
      <c r="B105" s="331"/>
      <c r="C105" s="334"/>
      <c r="D105" s="334"/>
      <c r="E105" s="334"/>
      <c r="F105" s="334"/>
      <c r="G105" s="352"/>
      <c r="H105" s="334"/>
      <c r="I105" s="334"/>
      <c r="J105" s="334"/>
      <c r="K105" s="333"/>
    </row>
    <row r="106" s="1" customFormat="1" ht="15" customHeight="1">
      <c r="B106" s="331"/>
      <c r="C106" s="319" t="s">
        <v>55</v>
      </c>
      <c r="D106" s="341"/>
      <c r="E106" s="341"/>
      <c r="F106" s="342" t="s">
        <v>1211</v>
      </c>
      <c r="G106" s="319"/>
      <c r="H106" s="319" t="s">
        <v>1251</v>
      </c>
      <c r="I106" s="319" t="s">
        <v>1213</v>
      </c>
      <c r="J106" s="319">
        <v>20</v>
      </c>
      <c r="K106" s="333"/>
    </row>
    <row r="107" s="1" customFormat="1" ht="15" customHeight="1">
      <c r="B107" s="331"/>
      <c r="C107" s="319" t="s">
        <v>1214</v>
      </c>
      <c r="D107" s="319"/>
      <c r="E107" s="319"/>
      <c r="F107" s="342" t="s">
        <v>1211</v>
      </c>
      <c r="G107" s="319"/>
      <c r="H107" s="319" t="s">
        <v>1251</v>
      </c>
      <c r="I107" s="319" t="s">
        <v>1213</v>
      </c>
      <c r="J107" s="319">
        <v>120</v>
      </c>
      <c r="K107" s="333"/>
    </row>
    <row r="108" s="1" customFormat="1" ht="15" customHeight="1">
      <c r="B108" s="344"/>
      <c r="C108" s="319" t="s">
        <v>1216</v>
      </c>
      <c r="D108" s="319"/>
      <c r="E108" s="319"/>
      <c r="F108" s="342" t="s">
        <v>1217</v>
      </c>
      <c r="G108" s="319"/>
      <c r="H108" s="319" t="s">
        <v>1251</v>
      </c>
      <c r="I108" s="319" t="s">
        <v>1213</v>
      </c>
      <c r="J108" s="319">
        <v>50</v>
      </c>
      <c r="K108" s="333"/>
    </row>
    <row r="109" s="1" customFormat="1" ht="15" customHeight="1">
      <c r="B109" s="344"/>
      <c r="C109" s="319" t="s">
        <v>1219</v>
      </c>
      <c r="D109" s="319"/>
      <c r="E109" s="319"/>
      <c r="F109" s="342" t="s">
        <v>1211</v>
      </c>
      <c r="G109" s="319"/>
      <c r="H109" s="319" t="s">
        <v>1251</v>
      </c>
      <c r="I109" s="319" t="s">
        <v>1221</v>
      </c>
      <c r="J109" s="319"/>
      <c r="K109" s="333"/>
    </row>
    <row r="110" s="1" customFormat="1" ht="15" customHeight="1">
      <c r="B110" s="344"/>
      <c r="C110" s="319" t="s">
        <v>1230</v>
      </c>
      <c r="D110" s="319"/>
      <c r="E110" s="319"/>
      <c r="F110" s="342" t="s">
        <v>1217</v>
      </c>
      <c r="G110" s="319"/>
      <c r="H110" s="319" t="s">
        <v>1251</v>
      </c>
      <c r="I110" s="319" t="s">
        <v>1213</v>
      </c>
      <c r="J110" s="319">
        <v>50</v>
      </c>
      <c r="K110" s="333"/>
    </row>
    <row r="111" s="1" customFormat="1" ht="15" customHeight="1">
      <c r="B111" s="344"/>
      <c r="C111" s="319" t="s">
        <v>1238</v>
      </c>
      <c r="D111" s="319"/>
      <c r="E111" s="319"/>
      <c r="F111" s="342" t="s">
        <v>1217</v>
      </c>
      <c r="G111" s="319"/>
      <c r="H111" s="319" t="s">
        <v>1251</v>
      </c>
      <c r="I111" s="319" t="s">
        <v>1213</v>
      </c>
      <c r="J111" s="319">
        <v>50</v>
      </c>
      <c r="K111" s="333"/>
    </row>
    <row r="112" s="1" customFormat="1" ht="15" customHeight="1">
      <c r="B112" s="344"/>
      <c r="C112" s="319" t="s">
        <v>1236</v>
      </c>
      <c r="D112" s="319"/>
      <c r="E112" s="319"/>
      <c r="F112" s="342" t="s">
        <v>1217</v>
      </c>
      <c r="G112" s="319"/>
      <c r="H112" s="319" t="s">
        <v>1251</v>
      </c>
      <c r="I112" s="319" t="s">
        <v>1213</v>
      </c>
      <c r="J112" s="319">
        <v>50</v>
      </c>
      <c r="K112" s="333"/>
    </row>
    <row r="113" s="1" customFormat="1" ht="15" customHeight="1">
      <c r="B113" s="344"/>
      <c r="C113" s="319" t="s">
        <v>55</v>
      </c>
      <c r="D113" s="319"/>
      <c r="E113" s="319"/>
      <c r="F113" s="342" t="s">
        <v>1211</v>
      </c>
      <c r="G113" s="319"/>
      <c r="H113" s="319" t="s">
        <v>1252</v>
      </c>
      <c r="I113" s="319" t="s">
        <v>1213</v>
      </c>
      <c r="J113" s="319">
        <v>20</v>
      </c>
      <c r="K113" s="333"/>
    </row>
    <row r="114" s="1" customFormat="1" ht="15" customHeight="1">
      <c r="B114" s="344"/>
      <c r="C114" s="319" t="s">
        <v>1253</v>
      </c>
      <c r="D114" s="319"/>
      <c r="E114" s="319"/>
      <c r="F114" s="342" t="s">
        <v>1211</v>
      </c>
      <c r="G114" s="319"/>
      <c r="H114" s="319" t="s">
        <v>1254</v>
      </c>
      <c r="I114" s="319" t="s">
        <v>1213</v>
      </c>
      <c r="J114" s="319">
        <v>120</v>
      </c>
      <c r="K114" s="333"/>
    </row>
    <row r="115" s="1" customFormat="1" ht="15" customHeight="1">
      <c r="B115" s="344"/>
      <c r="C115" s="319" t="s">
        <v>40</v>
      </c>
      <c r="D115" s="319"/>
      <c r="E115" s="319"/>
      <c r="F115" s="342" t="s">
        <v>1211</v>
      </c>
      <c r="G115" s="319"/>
      <c r="H115" s="319" t="s">
        <v>1255</v>
      </c>
      <c r="I115" s="319" t="s">
        <v>1246</v>
      </c>
      <c r="J115" s="319"/>
      <c r="K115" s="333"/>
    </row>
    <row r="116" s="1" customFormat="1" ht="15" customHeight="1">
      <c r="B116" s="344"/>
      <c r="C116" s="319" t="s">
        <v>50</v>
      </c>
      <c r="D116" s="319"/>
      <c r="E116" s="319"/>
      <c r="F116" s="342" t="s">
        <v>1211</v>
      </c>
      <c r="G116" s="319"/>
      <c r="H116" s="319" t="s">
        <v>1256</v>
      </c>
      <c r="I116" s="319" t="s">
        <v>1246</v>
      </c>
      <c r="J116" s="319"/>
      <c r="K116" s="333"/>
    </row>
    <row r="117" s="1" customFormat="1" ht="15" customHeight="1">
      <c r="B117" s="344"/>
      <c r="C117" s="319" t="s">
        <v>59</v>
      </c>
      <c r="D117" s="319"/>
      <c r="E117" s="319"/>
      <c r="F117" s="342" t="s">
        <v>1211</v>
      </c>
      <c r="G117" s="319"/>
      <c r="H117" s="319" t="s">
        <v>1257</v>
      </c>
      <c r="I117" s="319" t="s">
        <v>1258</v>
      </c>
      <c r="J117" s="319"/>
      <c r="K117" s="333"/>
    </row>
    <row r="118" s="1" customFormat="1" ht="15" customHeight="1">
      <c r="B118" s="347"/>
      <c r="C118" s="353"/>
      <c r="D118" s="353"/>
      <c r="E118" s="353"/>
      <c r="F118" s="353"/>
      <c r="G118" s="353"/>
      <c r="H118" s="353"/>
      <c r="I118" s="353"/>
      <c r="J118" s="353"/>
      <c r="K118" s="349"/>
    </row>
    <row r="119" s="1" customFormat="1" ht="18.75" customHeight="1">
      <c r="B119" s="354"/>
      <c r="C119" s="355"/>
      <c r="D119" s="355"/>
      <c r="E119" s="355"/>
      <c r="F119" s="356"/>
      <c r="G119" s="355"/>
      <c r="H119" s="355"/>
      <c r="I119" s="355"/>
      <c r="J119" s="355"/>
      <c r="K119" s="354"/>
    </row>
    <row r="120" s="1" customFormat="1" ht="18.75" customHeight="1">
      <c r="B120" s="327"/>
      <c r="C120" s="327"/>
      <c r="D120" s="327"/>
      <c r="E120" s="327"/>
      <c r="F120" s="327"/>
      <c r="G120" s="327"/>
      <c r="H120" s="327"/>
      <c r="I120" s="327"/>
      <c r="J120" s="327"/>
      <c r="K120" s="327"/>
    </row>
    <row r="121" s="1" customFormat="1" ht="7.5" customHeight="1">
      <c r="B121" s="357"/>
      <c r="C121" s="358"/>
      <c r="D121" s="358"/>
      <c r="E121" s="358"/>
      <c r="F121" s="358"/>
      <c r="G121" s="358"/>
      <c r="H121" s="358"/>
      <c r="I121" s="358"/>
      <c r="J121" s="358"/>
      <c r="K121" s="359"/>
    </row>
    <row r="122" s="1" customFormat="1" ht="45" customHeight="1">
      <c r="B122" s="360"/>
      <c r="C122" s="310" t="s">
        <v>1259</v>
      </c>
      <c r="D122" s="310"/>
      <c r="E122" s="310"/>
      <c r="F122" s="310"/>
      <c r="G122" s="310"/>
      <c r="H122" s="310"/>
      <c r="I122" s="310"/>
      <c r="J122" s="310"/>
      <c r="K122" s="361"/>
    </row>
    <row r="123" s="1" customFormat="1" ht="17.25" customHeight="1">
      <c r="B123" s="362"/>
      <c r="C123" s="334" t="s">
        <v>1205</v>
      </c>
      <c r="D123" s="334"/>
      <c r="E123" s="334"/>
      <c r="F123" s="334" t="s">
        <v>1206</v>
      </c>
      <c r="G123" s="335"/>
      <c r="H123" s="334" t="s">
        <v>56</v>
      </c>
      <c r="I123" s="334" t="s">
        <v>59</v>
      </c>
      <c r="J123" s="334" t="s">
        <v>1207</v>
      </c>
      <c r="K123" s="363"/>
    </row>
    <row r="124" s="1" customFormat="1" ht="17.25" customHeight="1">
      <c r="B124" s="362"/>
      <c r="C124" s="336" t="s">
        <v>1208</v>
      </c>
      <c r="D124" s="336"/>
      <c r="E124" s="336"/>
      <c r="F124" s="337" t="s">
        <v>1209</v>
      </c>
      <c r="G124" s="338"/>
      <c r="H124" s="336"/>
      <c r="I124" s="336"/>
      <c r="J124" s="336" t="s">
        <v>1210</v>
      </c>
      <c r="K124" s="363"/>
    </row>
    <row r="125" s="1" customFormat="1" ht="5.25" customHeight="1">
      <c r="B125" s="364"/>
      <c r="C125" s="339"/>
      <c r="D125" s="339"/>
      <c r="E125" s="339"/>
      <c r="F125" s="339"/>
      <c r="G125" s="365"/>
      <c r="H125" s="339"/>
      <c r="I125" s="339"/>
      <c r="J125" s="339"/>
      <c r="K125" s="366"/>
    </row>
    <row r="126" s="1" customFormat="1" ht="15" customHeight="1">
      <c r="B126" s="364"/>
      <c r="C126" s="319" t="s">
        <v>1214</v>
      </c>
      <c r="D126" s="341"/>
      <c r="E126" s="341"/>
      <c r="F126" s="342" t="s">
        <v>1211</v>
      </c>
      <c r="G126" s="319"/>
      <c r="H126" s="319" t="s">
        <v>1251</v>
      </c>
      <c r="I126" s="319" t="s">
        <v>1213</v>
      </c>
      <c r="J126" s="319">
        <v>120</v>
      </c>
      <c r="K126" s="367"/>
    </row>
    <row r="127" s="1" customFormat="1" ht="15" customHeight="1">
      <c r="B127" s="364"/>
      <c r="C127" s="319" t="s">
        <v>1260</v>
      </c>
      <c r="D127" s="319"/>
      <c r="E127" s="319"/>
      <c r="F127" s="342" t="s">
        <v>1211</v>
      </c>
      <c r="G127" s="319"/>
      <c r="H127" s="319" t="s">
        <v>1261</v>
      </c>
      <c r="I127" s="319" t="s">
        <v>1213</v>
      </c>
      <c r="J127" s="319" t="s">
        <v>1262</v>
      </c>
      <c r="K127" s="367"/>
    </row>
    <row r="128" s="1" customFormat="1" ht="15" customHeight="1">
      <c r="B128" s="364"/>
      <c r="C128" s="319" t="s">
        <v>87</v>
      </c>
      <c r="D128" s="319"/>
      <c r="E128" s="319"/>
      <c r="F128" s="342" t="s">
        <v>1211</v>
      </c>
      <c r="G128" s="319"/>
      <c r="H128" s="319" t="s">
        <v>1263</v>
      </c>
      <c r="I128" s="319" t="s">
        <v>1213</v>
      </c>
      <c r="J128" s="319" t="s">
        <v>1262</v>
      </c>
      <c r="K128" s="367"/>
    </row>
    <row r="129" s="1" customFormat="1" ht="15" customHeight="1">
      <c r="B129" s="364"/>
      <c r="C129" s="319" t="s">
        <v>1222</v>
      </c>
      <c r="D129" s="319"/>
      <c r="E129" s="319"/>
      <c r="F129" s="342" t="s">
        <v>1217</v>
      </c>
      <c r="G129" s="319"/>
      <c r="H129" s="319" t="s">
        <v>1223</v>
      </c>
      <c r="I129" s="319" t="s">
        <v>1213</v>
      </c>
      <c r="J129" s="319">
        <v>15</v>
      </c>
      <c r="K129" s="367"/>
    </row>
    <row r="130" s="1" customFormat="1" ht="15" customHeight="1">
      <c r="B130" s="364"/>
      <c r="C130" s="345" t="s">
        <v>1224</v>
      </c>
      <c r="D130" s="345"/>
      <c r="E130" s="345"/>
      <c r="F130" s="346" t="s">
        <v>1217</v>
      </c>
      <c r="G130" s="345"/>
      <c r="H130" s="345" t="s">
        <v>1225</v>
      </c>
      <c r="I130" s="345" t="s">
        <v>1213</v>
      </c>
      <c r="J130" s="345">
        <v>15</v>
      </c>
      <c r="K130" s="367"/>
    </row>
    <row r="131" s="1" customFormat="1" ht="15" customHeight="1">
      <c r="B131" s="364"/>
      <c r="C131" s="345" t="s">
        <v>1226</v>
      </c>
      <c r="D131" s="345"/>
      <c r="E131" s="345"/>
      <c r="F131" s="346" t="s">
        <v>1217</v>
      </c>
      <c r="G131" s="345"/>
      <c r="H131" s="345" t="s">
        <v>1227</v>
      </c>
      <c r="I131" s="345" t="s">
        <v>1213</v>
      </c>
      <c r="J131" s="345">
        <v>20</v>
      </c>
      <c r="K131" s="367"/>
    </row>
    <row r="132" s="1" customFormat="1" ht="15" customHeight="1">
      <c r="B132" s="364"/>
      <c r="C132" s="345" t="s">
        <v>1228</v>
      </c>
      <c r="D132" s="345"/>
      <c r="E132" s="345"/>
      <c r="F132" s="346" t="s">
        <v>1217</v>
      </c>
      <c r="G132" s="345"/>
      <c r="H132" s="345" t="s">
        <v>1229</v>
      </c>
      <c r="I132" s="345" t="s">
        <v>1213</v>
      </c>
      <c r="J132" s="345">
        <v>20</v>
      </c>
      <c r="K132" s="367"/>
    </row>
    <row r="133" s="1" customFormat="1" ht="15" customHeight="1">
      <c r="B133" s="364"/>
      <c r="C133" s="319" t="s">
        <v>1216</v>
      </c>
      <c r="D133" s="319"/>
      <c r="E133" s="319"/>
      <c r="F133" s="342" t="s">
        <v>1217</v>
      </c>
      <c r="G133" s="319"/>
      <c r="H133" s="319" t="s">
        <v>1251</v>
      </c>
      <c r="I133" s="319" t="s">
        <v>1213</v>
      </c>
      <c r="J133" s="319">
        <v>50</v>
      </c>
      <c r="K133" s="367"/>
    </row>
    <row r="134" s="1" customFormat="1" ht="15" customHeight="1">
      <c r="B134" s="364"/>
      <c r="C134" s="319" t="s">
        <v>1230</v>
      </c>
      <c r="D134" s="319"/>
      <c r="E134" s="319"/>
      <c r="F134" s="342" t="s">
        <v>1217</v>
      </c>
      <c r="G134" s="319"/>
      <c r="H134" s="319" t="s">
        <v>1251</v>
      </c>
      <c r="I134" s="319" t="s">
        <v>1213</v>
      </c>
      <c r="J134" s="319">
        <v>50</v>
      </c>
      <c r="K134" s="367"/>
    </row>
    <row r="135" s="1" customFormat="1" ht="15" customHeight="1">
      <c r="B135" s="364"/>
      <c r="C135" s="319" t="s">
        <v>1236</v>
      </c>
      <c r="D135" s="319"/>
      <c r="E135" s="319"/>
      <c r="F135" s="342" t="s">
        <v>1217</v>
      </c>
      <c r="G135" s="319"/>
      <c r="H135" s="319" t="s">
        <v>1251</v>
      </c>
      <c r="I135" s="319" t="s">
        <v>1213</v>
      </c>
      <c r="J135" s="319">
        <v>50</v>
      </c>
      <c r="K135" s="367"/>
    </row>
    <row r="136" s="1" customFormat="1" ht="15" customHeight="1">
      <c r="B136" s="364"/>
      <c r="C136" s="319" t="s">
        <v>1238</v>
      </c>
      <c r="D136" s="319"/>
      <c r="E136" s="319"/>
      <c r="F136" s="342" t="s">
        <v>1217</v>
      </c>
      <c r="G136" s="319"/>
      <c r="H136" s="319" t="s">
        <v>1251</v>
      </c>
      <c r="I136" s="319" t="s">
        <v>1213</v>
      </c>
      <c r="J136" s="319">
        <v>50</v>
      </c>
      <c r="K136" s="367"/>
    </row>
    <row r="137" s="1" customFormat="1" ht="15" customHeight="1">
      <c r="B137" s="364"/>
      <c r="C137" s="319" t="s">
        <v>1239</v>
      </c>
      <c r="D137" s="319"/>
      <c r="E137" s="319"/>
      <c r="F137" s="342" t="s">
        <v>1217</v>
      </c>
      <c r="G137" s="319"/>
      <c r="H137" s="319" t="s">
        <v>1264</v>
      </c>
      <c r="I137" s="319" t="s">
        <v>1213</v>
      </c>
      <c r="J137" s="319">
        <v>255</v>
      </c>
      <c r="K137" s="367"/>
    </row>
    <row r="138" s="1" customFormat="1" ht="15" customHeight="1">
      <c r="B138" s="364"/>
      <c r="C138" s="319" t="s">
        <v>1241</v>
      </c>
      <c r="D138" s="319"/>
      <c r="E138" s="319"/>
      <c r="F138" s="342" t="s">
        <v>1211</v>
      </c>
      <c r="G138" s="319"/>
      <c r="H138" s="319" t="s">
        <v>1265</v>
      </c>
      <c r="I138" s="319" t="s">
        <v>1243</v>
      </c>
      <c r="J138" s="319"/>
      <c r="K138" s="367"/>
    </row>
    <row r="139" s="1" customFormat="1" ht="15" customHeight="1">
      <c r="B139" s="364"/>
      <c r="C139" s="319" t="s">
        <v>1244</v>
      </c>
      <c r="D139" s="319"/>
      <c r="E139" s="319"/>
      <c r="F139" s="342" t="s">
        <v>1211</v>
      </c>
      <c r="G139" s="319"/>
      <c r="H139" s="319" t="s">
        <v>1266</v>
      </c>
      <c r="I139" s="319" t="s">
        <v>1246</v>
      </c>
      <c r="J139" s="319"/>
      <c r="K139" s="367"/>
    </row>
    <row r="140" s="1" customFormat="1" ht="15" customHeight="1">
      <c r="B140" s="364"/>
      <c r="C140" s="319" t="s">
        <v>1247</v>
      </c>
      <c r="D140" s="319"/>
      <c r="E140" s="319"/>
      <c r="F140" s="342" t="s">
        <v>1211</v>
      </c>
      <c r="G140" s="319"/>
      <c r="H140" s="319" t="s">
        <v>1247</v>
      </c>
      <c r="I140" s="319" t="s">
        <v>1246</v>
      </c>
      <c r="J140" s="319"/>
      <c r="K140" s="367"/>
    </row>
    <row r="141" s="1" customFormat="1" ht="15" customHeight="1">
      <c r="B141" s="364"/>
      <c r="C141" s="319" t="s">
        <v>40</v>
      </c>
      <c r="D141" s="319"/>
      <c r="E141" s="319"/>
      <c r="F141" s="342" t="s">
        <v>1211</v>
      </c>
      <c r="G141" s="319"/>
      <c r="H141" s="319" t="s">
        <v>1267</v>
      </c>
      <c r="I141" s="319" t="s">
        <v>1246</v>
      </c>
      <c r="J141" s="319"/>
      <c r="K141" s="367"/>
    </row>
    <row r="142" s="1" customFormat="1" ht="15" customHeight="1">
      <c r="B142" s="364"/>
      <c r="C142" s="319" t="s">
        <v>1268</v>
      </c>
      <c r="D142" s="319"/>
      <c r="E142" s="319"/>
      <c r="F142" s="342" t="s">
        <v>1211</v>
      </c>
      <c r="G142" s="319"/>
      <c r="H142" s="319" t="s">
        <v>1269</v>
      </c>
      <c r="I142" s="319" t="s">
        <v>1246</v>
      </c>
      <c r="J142" s="319"/>
      <c r="K142" s="367"/>
    </row>
    <row r="143" s="1" customFormat="1" ht="15" customHeight="1">
      <c r="B143" s="368"/>
      <c r="C143" s="369"/>
      <c r="D143" s="369"/>
      <c r="E143" s="369"/>
      <c r="F143" s="369"/>
      <c r="G143" s="369"/>
      <c r="H143" s="369"/>
      <c r="I143" s="369"/>
      <c r="J143" s="369"/>
      <c r="K143" s="370"/>
    </row>
    <row r="144" s="1" customFormat="1" ht="18.75" customHeight="1">
      <c r="B144" s="355"/>
      <c r="C144" s="355"/>
      <c r="D144" s="355"/>
      <c r="E144" s="355"/>
      <c r="F144" s="356"/>
      <c r="G144" s="355"/>
      <c r="H144" s="355"/>
      <c r="I144" s="355"/>
      <c r="J144" s="355"/>
      <c r="K144" s="355"/>
    </row>
    <row r="145" s="1" customFormat="1" ht="18.75" customHeight="1">
      <c r="B145" s="327"/>
      <c r="C145" s="327"/>
      <c r="D145" s="327"/>
      <c r="E145" s="327"/>
      <c r="F145" s="327"/>
      <c r="G145" s="327"/>
      <c r="H145" s="327"/>
      <c r="I145" s="327"/>
      <c r="J145" s="327"/>
      <c r="K145" s="327"/>
    </row>
    <row r="146" s="1" customFormat="1" ht="7.5" customHeight="1">
      <c r="B146" s="328"/>
      <c r="C146" s="329"/>
      <c r="D146" s="329"/>
      <c r="E146" s="329"/>
      <c r="F146" s="329"/>
      <c r="G146" s="329"/>
      <c r="H146" s="329"/>
      <c r="I146" s="329"/>
      <c r="J146" s="329"/>
      <c r="K146" s="330"/>
    </row>
    <row r="147" s="1" customFormat="1" ht="45" customHeight="1">
      <c r="B147" s="331"/>
      <c r="C147" s="332" t="s">
        <v>1270</v>
      </c>
      <c r="D147" s="332"/>
      <c r="E147" s="332"/>
      <c r="F147" s="332"/>
      <c r="G147" s="332"/>
      <c r="H147" s="332"/>
      <c r="I147" s="332"/>
      <c r="J147" s="332"/>
      <c r="K147" s="333"/>
    </row>
    <row r="148" s="1" customFormat="1" ht="17.25" customHeight="1">
      <c r="B148" s="331"/>
      <c r="C148" s="334" t="s">
        <v>1205</v>
      </c>
      <c r="D148" s="334"/>
      <c r="E148" s="334"/>
      <c r="F148" s="334" t="s">
        <v>1206</v>
      </c>
      <c r="G148" s="335"/>
      <c r="H148" s="334" t="s">
        <v>56</v>
      </c>
      <c r="I148" s="334" t="s">
        <v>59</v>
      </c>
      <c r="J148" s="334" t="s">
        <v>1207</v>
      </c>
      <c r="K148" s="333"/>
    </row>
    <row r="149" s="1" customFormat="1" ht="17.25" customHeight="1">
      <c r="B149" s="331"/>
      <c r="C149" s="336" t="s">
        <v>1208</v>
      </c>
      <c r="D149" s="336"/>
      <c r="E149" s="336"/>
      <c r="F149" s="337" t="s">
        <v>1209</v>
      </c>
      <c r="G149" s="338"/>
      <c r="H149" s="336"/>
      <c r="I149" s="336"/>
      <c r="J149" s="336" t="s">
        <v>1210</v>
      </c>
      <c r="K149" s="333"/>
    </row>
    <row r="150" s="1" customFormat="1" ht="5.25" customHeight="1">
      <c r="B150" s="344"/>
      <c r="C150" s="339"/>
      <c r="D150" s="339"/>
      <c r="E150" s="339"/>
      <c r="F150" s="339"/>
      <c r="G150" s="340"/>
      <c r="H150" s="339"/>
      <c r="I150" s="339"/>
      <c r="J150" s="339"/>
      <c r="K150" s="367"/>
    </row>
    <row r="151" s="1" customFormat="1" ht="15" customHeight="1">
      <c r="B151" s="344"/>
      <c r="C151" s="371" t="s">
        <v>1214</v>
      </c>
      <c r="D151" s="319"/>
      <c r="E151" s="319"/>
      <c r="F151" s="372" t="s">
        <v>1211</v>
      </c>
      <c r="G151" s="319"/>
      <c r="H151" s="371" t="s">
        <v>1251</v>
      </c>
      <c r="I151" s="371" t="s">
        <v>1213</v>
      </c>
      <c r="J151" s="371">
        <v>120</v>
      </c>
      <c r="K151" s="367"/>
    </row>
    <row r="152" s="1" customFormat="1" ht="15" customHeight="1">
      <c r="B152" s="344"/>
      <c r="C152" s="371" t="s">
        <v>1260</v>
      </c>
      <c r="D152" s="319"/>
      <c r="E152" s="319"/>
      <c r="F152" s="372" t="s">
        <v>1211</v>
      </c>
      <c r="G152" s="319"/>
      <c r="H152" s="371" t="s">
        <v>1271</v>
      </c>
      <c r="I152" s="371" t="s">
        <v>1213</v>
      </c>
      <c r="J152" s="371" t="s">
        <v>1262</v>
      </c>
      <c r="K152" s="367"/>
    </row>
    <row r="153" s="1" customFormat="1" ht="15" customHeight="1">
      <c r="B153" s="344"/>
      <c r="C153" s="371" t="s">
        <v>87</v>
      </c>
      <c r="D153" s="319"/>
      <c r="E153" s="319"/>
      <c r="F153" s="372" t="s">
        <v>1211</v>
      </c>
      <c r="G153" s="319"/>
      <c r="H153" s="371" t="s">
        <v>1272</v>
      </c>
      <c r="I153" s="371" t="s">
        <v>1213</v>
      </c>
      <c r="J153" s="371" t="s">
        <v>1262</v>
      </c>
      <c r="K153" s="367"/>
    </row>
    <row r="154" s="1" customFormat="1" ht="15" customHeight="1">
      <c r="B154" s="344"/>
      <c r="C154" s="371" t="s">
        <v>1216</v>
      </c>
      <c r="D154" s="319"/>
      <c r="E154" s="319"/>
      <c r="F154" s="372" t="s">
        <v>1217</v>
      </c>
      <c r="G154" s="319"/>
      <c r="H154" s="371" t="s">
        <v>1251</v>
      </c>
      <c r="I154" s="371" t="s">
        <v>1213</v>
      </c>
      <c r="J154" s="371">
        <v>50</v>
      </c>
      <c r="K154" s="367"/>
    </row>
    <row r="155" s="1" customFormat="1" ht="15" customHeight="1">
      <c r="B155" s="344"/>
      <c r="C155" s="371" t="s">
        <v>1219</v>
      </c>
      <c r="D155" s="319"/>
      <c r="E155" s="319"/>
      <c r="F155" s="372" t="s">
        <v>1211</v>
      </c>
      <c r="G155" s="319"/>
      <c r="H155" s="371" t="s">
        <v>1251</v>
      </c>
      <c r="I155" s="371" t="s">
        <v>1221</v>
      </c>
      <c r="J155" s="371"/>
      <c r="K155" s="367"/>
    </row>
    <row r="156" s="1" customFormat="1" ht="15" customHeight="1">
      <c r="B156" s="344"/>
      <c r="C156" s="371" t="s">
        <v>1230</v>
      </c>
      <c r="D156" s="319"/>
      <c r="E156" s="319"/>
      <c r="F156" s="372" t="s">
        <v>1217</v>
      </c>
      <c r="G156" s="319"/>
      <c r="H156" s="371" t="s">
        <v>1251</v>
      </c>
      <c r="I156" s="371" t="s">
        <v>1213</v>
      </c>
      <c r="J156" s="371">
        <v>50</v>
      </c>
      <c r="K156" s="367"/>
    </row>
    <row r="157" s="1" customFormat="1" ht="15" customHeight="1">
      <c r="B157" s="344"/>
      <c r="C157" s="371" t="s">
        <v>1238</v>
      </c>
      <c r="D157" s="319"/>
      <c r="E157" s="319"/>
      <c r="F157" s="372" t="s">
        <v>1217</v>
      </c>
      <c r="G157" s="319"/>
      <c r="H157" s="371" t="s">
        <v>1251</v>
      </c>
      <c r="I157" s="371" t="s">
        <v>1213</v>
      </c>
      <c r="J157" s="371">
        <v>50</v>
      </c>
      <c r="K157" s="367"/>
    </row>
    <row r="158" s="1" customFormat="1" ht="15" customHeight="1">
      <c r="B158" s="344"/>
      <c r="C158" s="371" t="s">
        <v>1236</v>
      </c>
      <c r="D158" s="319"/>
      <c r="E158" s="319"/>
      <c r="F158" s="372" t="s">
        <v>1217</v>
      </c>
      <c r="G158" s="319"/>
      <c r="H158" s="371" t="s">
        <v>1251</v>
      </c>
      <c r="I158" s="371" t="s">
        <v>1213</v>
      </c>
      <c r="J158" s="371">
        <v>50</v>
      </c>
      <c r="K158" s="367"/>
    </row>
    <row r="159" s="1" customFormat="1" ht="15" customHeight="1">
      <c r="B159" s="344"/>
      <c r="C159" s="371" t="s">
        <v>114</v>
      </c>
      <c r="D159" s="319"/>
      <c r="E159" s="319"/>
      <c r="F159" s="372" t="s">
        <v>1211</v>
      </c>
      <c r="G159" s="319"/>
      <c r="H159" s="371" t="s">
        <v>1273</v>
      </c>
      <c r="I159" s="371" t="s">
        <v>1213</v>
      </c>
      <c r="J159" s="371" t="s">
        <v>1274</v>
      </c>
      <c r="K159" s="367"/>
    </row>
    <row r="160" s="1" customFormat="1" ht="15" customHeight="1">
      <c r="B160" s="344"/>
      <c r="C160" s="371" t="s">
        <v>1275</v>
      </c>
      <c r="D160" s="319"/>
      <c r="E160" s="319"/>
      <c r="F160" s="372" t="s">
        <v>1211</v>
      </c>
      <c r="G160" s="319"/>
      <c r="H160" s="371" t="s">
        <v>1276</v>
      </c>
      <c r="I160" s="371" t="s">
        <v>1246</v>
      </c>
      <c r="J160" s="371"/>
      <c r="K160" s="367"/>
    </row>
    <row r="161" s="1" customFormat="1" ht="15" customHeight="1">
      <c r="B161" s="373"/>
      <c r="C161" s="353"/>
      <c r="D161" s="353"/>
      <c r="E161" s="353"/>
      <c r="F161" s="353"/>
      <c r="G161" s="353"/>
      <c r="H161" s="353"/>
      <c r="I161" s="353"/>
      <c r="J161" s="353"/>
      <c r="K161" s="374"/>
    </row>
    <row r="162" s="1" customFormat="1" ht="18.75" customHeight="1">
      <c r="B162" s="355"/>
      <c r="C162" s="365"/>
      <c r="D162" s="365"/>
      <c r="E162" s="365"/>
      <c r="F162" s="375"/>
      <c r="G162" s="365"/>
      <c r="H162" s="365"/>
      <c r="I162" s="365"/>
      <c r="J162" s="365"/>
      <c r="K162" s="355"/>
    </row>
    <row r="163" s="1" customFormat="1" ht="18.75" customHeight="1">
      <c r="B163" s="327"/>
      <c r="C163" s="327"/>
      <c r="D163" s="327"/>
      <c r="E163" s="327"/>
      <c r="F163" s="327"/>
      <c r="G163" s="327"/>
      <c r="H163" s="327"/>
      <c r="I163" s="327"/>
      <c r="J163" s="327"/>
      <c r="K163" s="327"/>
    </row>
    <row r="164" s="1" customFormat="1" ht="7.5" customHeight="1">
      <c r="B164" s="306"/>
      <c r="C164" s="307"/>
      <c r="D164" s="307"/>
      <c r="E164" s="307"/>
      <c r="F164" s="307"/>
      <c r="G164" s="307"/>
      <c r="H164" s="307"/>
      <c r="I164" s="307"/>
      <c r="J164" s="307"/>
      <c r="K164" s="308"/>
    </row>
    <row r="165" s="1" customFormat="1" ht="45" customHeight="1">
      <c r="B165" s="309"/>
      <c r="C165" s="310" t="s">
        <v>1277</v>
      </c>
      <c r="D165" s="310"/>
      <c r="E165" s="310"/>
      <c r="F165" s="310"/>
      <c r="G165" s="310"/>
      <c r="H165" s="310"/>
      <c r="I165" s="310"/>
      <c r="J165" s="310"/>
      <c r="K165" s="311"/>
    </row>
    <row r="166" s="1" customFormat="1" ht="17.25" customHeight="1">
      <c r="B166" s="309"/>
      <c r="C166" s="334" t="s">
        <v>1205</v>
      </c>
      <c r="D166" s="334"/>
      <c r="E166" s="334"/>
      <c r="F166" s="334" t="s">
        <v>1206</v>
      </c>
      <c r="G166" s="376"/>
      <c r="H166" s="377" t="s">
        <v>56</v>
      </c>
      <c r="I166" s="377" t="s">
        <v>59</v>
      </c>
      <c r="J166" s="334" t="s">
        <v>1207</v>
      </c>
      <c r="K166" s="311"/>
    </row>
    <row r="167" s="1" customFormat="1" ht="17.25" customHeight="1">
      <c r="B167" s="312"/>
      <c r="C167" s="336" t="s">
        <v>1208</v>
      </c>
      <c r="D167" s="336"/>
      <c r="E167" s="336"/>
      <c r="F167" s="337" t="s">
        <v>1209</v>
      </c>
      <c r="G167" s="378"/>
      <c r="H167" s="379"/>
      <c r="I167" s="379"/>
      <c r="J167" s="336" t="s">
        <v>1210</v>
      </c>
      <c r="K167" s="314"/>
    </row>
    <row r="168" s="1" customFormat="1" ht="5.25" customHeight="1">
      <c r="B168" s="344"/>
      <c r="C168" s="339"/>
      <c r="D168" s="339"/>
      <c r="E168" s="339"/>
      <c r="F168" s="339"/>
      <c r="G168" s="340"/>
      <c r="H168" s="339"/>
      <c r="I168" s="339"/>
      <c r="J168" s="339"/>
      <c r="K168" s="367"/>
    </row>
    <row r="169" s="1" customFormat="1" ht="15" customHeight="1">
      <c r="B169" s="344"/>
      <c r="C169" s="319" t="s">
        <v>1214</v>
      </c>
      <c r="D169" s="319"/>
      <c r="E169" s="319"/>
      <c r="F169" s="342" t="s">
        <v>1211</v>
      </c>
      <c r="G169" s="319"/>
      <c r="H169" s="319" t="s">
        <v>1251</v>
      </c>
      <c r="I169" s="319" t="s">
        <v>1213</v>
      </c>
      <c r="J169" s="319">
        <v>120</v>
      </c>
      <c r="K169" s="367"/>
    </row>
    <row r="170" s="1" customFormat="1" ht="15" customHeight="1">
      <c r="B170" s="344"/>
      <c r="C170" s="319" t="s">
        <v>1260</v>
      </c>
      <c r="D170" s="319"/>
      <c r="E170" s="319"/>
      <c r="F170" s="342" t="s">
        <v>1211</v>
      </c>
      <c r="G170" s="319"/>
      <c r="H170" s="319" t="s">
        <v>1261</v>
      </c>
      <c r="I170" s="319" t="s">
        <v>1213</v>
      </c>
      <c r="J170" s="319" t="s">
        <v>1262</v>
      </c>
      <c r="K170" s="367"/>
    </row>
    <row r="171" s="1" customFormat="1" ht="15" customHeight="1">
      <c r="B171" s="344"/>
      <c r="C171" s="319" t="s">
        <v>87</v>
      </c>
      <c r="D171" s="319"/>
      <c r="E171" s="319"/>
      <c r="F171" s="342" t="s">
        <v>1211</v>
      </c>
      <c r="G171" s="319"/>
      <c r="H171" s="319" t="s">
        <v>1278</v>
      </c>
      <c r="I171" s="319" t="s">
        <v>1213</v>
      </c>
      <c r="J171" s="319" t="s">
        <v>1262</v>
      </c>
      <c r="K171" s="367"/>
    </row>
    <row r="172" s="1" customFormat="1" ht="15" customHeight="1">
      <c r="B172" s="344"/>
      <c r="C172" s="319" t="s">
        <v>1216</v>
      </c>
      <c r="D172" s="319"/>
      <c r="E172" s="319"/>
      <c r="F172" s="342" t="s">
        <v>1217</v>
      </c>
      <c r="G172" s="319"/>
      <c r="H172" s="319" t="s">
        <v>1278</v>
      </c>
      <c r="I172" s="319" t="s">
        <v>1213</v>
      </c>
      <c r="J172" s="319">
        <v>50</v>
      </c>
      <c r="K172" s="367"/>
    </row>
    <row r="173" s="1" customFormat="1" ht="15" customHeight="1">
      <c r="B173" s="344"/>
      <c r="C173" s="319" t="s">
        <v>1219</v>
      </c>
      <c r="D173" s="319"/>
      <c r="E173" s="319"/>
      <c r="F173" s="342" t="s">
        <v>1211</v>
      </c>
      <c r="G173" s="319"/>
      <c r="H173" s="319" t="s">
        <v>1278</v>
      </c>
      <c r="I173" s="319" t="s">
        <v>1221</v>
      </c>
      <c r="J173" s="319"/>
      <c r="K173" s="367"/>
    </row>
    <row r="174" s="1" customFormat="1" ht="15" customHeight="1">
      <c r="B174" s="344"/>
      <c r="C174" s="319" t="s">
        <v>1230</v>
      </c>
      <c r="D174" s="319"/>
      <c r="E174" s="319"/>
      <c r="F174" s="342" t="s">
        <v>1217</v>
      </c>
      <c r="G174" s="319"/>
      <c r="H174" s="319" t="s">
        <v>1278</v>
      </c>
      <c r="I174" s="319" t="s">
        <v>1213</v>
      </c>
      <c r="J174" s="319">
        <v>50</v>
      </c>
      <c r="K174" s="367"/>
    </row>
    <row r="175" s="1" customFormat="1" ht="15" customHeight="1">
      <c r="B175" s="344"/>
      <c r="C175" s="319" t="s">
        <v>1238</v>
      </c>
      <c r="D175" s="319"/>
      <c r="E175" s="319"/>
      <c r="F175" s="342" t="s">
        <v>1217</v>
      </c>
      <c r="G175" s="319"/>
      <c r="H175" s="319" t="s">
        <v>1278</v>
      </c>
      <c r="I175" s="319" t="s">
        <v>1213</v>
      </c>
      <c r="J175" s="319">
        <v>50</v>
      </c>
      <c r="K175" s="367"/>
    </row>
    <row r="176" s="1" customFormat="1" ht="15" customHeight="1">
      <c r="B176" s="344"/>
      <c r="C176" s="319" t="s">
        <v>1236</v>
      </c>
      <c r="D176" s="319"/>
      <c r="E176" s="319"/>
      <c r="F176" s="342" t="s">
        <v>1217</v>
      </c>
      <c r="G176" s="319"/>
      <c r="H176" s="319" t="s">
        <v>1278</v>
      </c>
      <c r="I176" s="319" t="s">
        <v>1213</v>
      </c>
      <c r="J176" s="319">
        <v>50</v>
      </c>
      <c r="K176" s="367"/>
    </row>
    <row r="177" s="1" customFormat="1" ht="15" customHeight="1">
      <c r="B177" s="344"/>
      <c r="C177" s="319" t="s">
        <v>124</v>
      </c>
      <c r="D177" s="319"/>
      <c r="E177" s="319"/>
      <c r="F177" s="342" t="s">
        <v>1211</v>
      </c>
      <c r="G177" s="319"/>
      <c r="H177" s="319" t="s">
        <v>1279</v>
      </c>
      <c r="I177" s="319" t="s">
        <v>1280</v>
      </c>
      <c r="J177" s="319"/>
      <c r="K177" s="367"/>
    </row>
    <row r="178" s="1" customFormat="1" ht="15" customHeight="1">
      <c r="B178" s="344"/>
      <c r="C178" s="319" t="s">
        <v>59</v>
      </c>
      <c r="D178" s="319"/>
      <c r="E178" s="319"/>
      <c r="F178" s="342" t="s">
        <v>1211</v>
      </c>
      <c r="G178" s="319"/>
      <c r="H178" s="319" t="s">
        <v>1281</v>
      </c>
      <c r="I178" s="319" t="s">
        <v>1282</v>
      </c>
      <c r="J178" s="319">
        <v>1</v>
      </c>
      <c r="K178" s="367"/>
    </row>
    <row r="179" s="1" customFormat="1" ht="15" customHeight="1">
      <c r="B179" s="344"/>
      <c r="C179" s="319" t="s">
        <v>55</v>
      </c>
      <c r="D179" s="319"/>
      <c r="E179" s="319"/>
      <c r="F179" s="342" t="s">
        <v>1211</v>
      </c>
      <c r="G179" s="319"/>
      <c r="H179" s="319" t="s">
        <v>1283</v>
      </c>
      <c r="I179" s="319" t="s">
        <v>1213</v>
      </c>
      <c r="J179" s="319">
        <v>20</v>
      </c>
      <c r="K179" s="367"/>
    </row>
    <row r="180" s="1" customFormat="1" ht="15" customHeight="1">
      <c r="B180" s="344"/>
      <c r="C180" s="319" t="s">
        <v>56</v>
      </c>
      <c r="D180" s="319"/>
      <c r="E180" s="319"/>
      <c r="F180" s="342" t="s">
        <v>1211</v>
      </c>
      <c r="G180" s="319"/>
      <c r="H180" s="319" t="s">
        <v>1284</v>
      </c>
      <c r="I180" s="319" t="s">
        <v>1213</v>
      </c>
      <c r="J180" s="319">
        <v>255</v>
      </c>
      <c r="K180" s="367"/>
    </row>
    <row r="181" s="1" customFormat="1" ht="15" customHeight="1">
      <c r="B181" s="344"/>
      <c r="C181" s="319" t="s">
        <v>125</v>
      </c>
      <c r="D181" s="319"/>
      <c r="E181" s="319"/>
      <c r="F181" s="342" t="s">
        <v>1211</v>
      </c>
      <c r="G181" s="319"/>
      <c r="H181" s="319" t="s">
        <v>1175</v>
      </c>
      <c r="I181" s="319" t="s">
        <v>1213</v>
      </c>
      <c r="J181" s="319">
        <v>10</v>
      </c>
      <c r="K181" s="367"/>
    </row>
    <row r="182" s="1" customFormat="1" ht="15" customHeight="1">
      <c r="B182" s="344"/>
      <c r="C182" s="319" t="s">
        <v>126</v>
      </c>
      <c r="D182" s="319"/>
      <c r="E182" s="319"/>
      <c r="F182" s="342" t="s">
        <v>1211</v>
      </c>
      <c r="G182" s="319"/>
      <c r="H182" s="319" t="s">
        <v>1285</v>
      </c>
      <c r="I182" s="319" t="s">
        <v>1246</v>
      </c>
      <c r="J182" s="319"/>
      <c r="K182" s="367"/>
    </row>
    <row r="183" s="1" customFormat="1" ht="15" customHeight="1">
      <c r="B183" s="344"/>
      <c r="C183" s="319" t="s">
        <v>1286</v>
      </c>
      <c r="D183" s="319"/>
      <c r="E183" s="319"/>
      <c r="F183" s="342" t="s">
        <v>1211</v>
      </c>
      <c r="G183" s="319"/>
      <c r="H183" s="319" t="s">
        <v>1287</v>
      </c>
      <c r="I183" s="319" t="s">
        <v>1246</v>
      </c>
      <c r="J183" s="319"/>
      <c r="K183" s="367"/>
    </row>
    <row r="184" s="1" customFormat="1" ht="15" customHeight="1">
      <c r="B184" s="344"/>
      <c r="C184" s="319" t="s">
        <v>1275</v>
      </c>
      <c r="D184" s="319"/>
      <c r="E184" s="319"/>
      <c r="F184" s="342" t="s">
        <v>1211</v>
      </c>
      <c r="G184" s="319"/>
      <c r="H184" s="319" t="s">
        <v>1288</v>
      </c>
      <c r="I184" s="319" t="s">
        <v>1246</v>
      </c>
      <c r="J184" s="319"/>
      <c r="K184" s="367"/>
    </row>
    <row r="185" s="1" customFormat="1" ht="15" customHeight="1">
      <c r="B185" s="344"/>
      <c r="C185" s="319" t="s">
        <v>128</v>
      </c>
      <c r="D185" s="319"/>
      <c r="E185" s="319"/>
      <c r="F185" s="342" t="s">
        <v>1217</v>
      </c>
      <c r="G185" s="319"/>
      <c r="H185" s="319" t="s">
        <v>1289</v>
      </c>
      <c r="I185" s="319" t="s">
        <v>1213</v>
      </c>
      <c r="J185" s="319">
        <v>50</v>
      </c>
      <c r="K185" s="367"/>
    </row>
    <row r="186" s="1" customFormat="1" ht="15" customHeight="1">
      <c r="B186" s="344"/>
      <c r="C186" s="319" t="s">
        <v>1290</v>
      </c>
      <c r="D186" s="319"/>
      <c r="E186" s="319"/>
      <c r="F186" s="342" t="s">
        <v>1217</v>
      </c>
      <c r="G186" s="319"/>
      <c r="H186" s="319" t="s">
        <v>1291</v>
      </c>
      <c r="I186" s="319" t="s">
        <v>1292</v>
      </c>
      <c r="J186" s="319"/>
      <c r="K186" s="367"/>
    </row>
    <row r="187" s="1" customFormat="1" ht="15" customHeight="1">
      <c r="B187" s="344"/>
      <c r="C187" s="319" t="s">
        <v>1293</v>
      </c>
      <c r="D187" s="319"/>
      <c r="E187" s="319"/>
      <c r="F187" s="342" t="s">
        <v>1217</v>
      </c>
      <c r="G187" s="319"/>
      <c r="H187" s="319" t="s">
        <v>1294</v>
      </c>
      <c r="I187" s="319" t="s">
        <v>1292</v>
      </c>
      <c r="J187" s="319"/>
      <c r="K187" s="367"/>
    </row>
    <row r="188" s="1" customFormat="1" ht="15" customHeight="1">
      <c r="B188" s="344"/>
      <c r="C188" s="319" t="s">
        <v>1295</v>
      </c>
      <c r="D188" s="319"/>
      <c r="E188" s="319"/>
      <c r="F188" s="342" t="s">
        <v>1217</v>
      </c>
      <c r="G188" s="319"/>
      <c r="H188" s="319" t="s">
        <v>1296</v>
      </c>
      <c r="I188" s="319" t="s">
        <v>1292</v>
      </c>
      <c r="J188" s="319"/>
      <c r="K188" s="367"/>
    </row>
    <row r="189" s="1" customFormat="1" ht="15" customHeight="1">
      <c r="B189" s="344"/>
      <c r="C189" s="380" t="s">
        <v>1297</v>
      </c>
      <c r="D189" s="319"/>
      <c r="E189" s="319"/>
      <c r="F189" s="342" t="s">
        <v>1217</v>
      </c>
      <c r="G189" s="319"/>
      <c r="H189" s="319" t="s">
        <v>1298</v>
      </c>
      <c r="I189" s="319" t="s">
        <v>1299</v>
      </c>
      <c r="J189" s="381" t="s">
        <v>1300</v>
      </c>
      <c r="K189" s="367"/>
    </row>
    <row r="190" s="1" customFormat="1" ht="15" customHeight="1">
      <c r="B190" s="344"/>
      <c r="C190" s="380" t="s">
        <v>44</v>
      </c>
      <c r="D190" s="319"/>
      <c r="E190" s="319"/>
      <c r="F190" s="342" t="s">
        <v>1211</v>
      </c>
      <c r="G190" s="319"/>
      <c r="H190" s="316" t="s">
        <v>1301</v>
      </c>
      <c r="I190" s="319" t="s">
        <v>1302</v>
      </c>
      <c r="J190" s="319"/>
      <c r="K190" s="367"/>
    </row>
    <row r="191" s="1" customFormat="1" ht="15" customHeight="1">
      <c r="B191" s="344"/>
      <c r="C191" s="380" t="s">
        <v>1303</v>
      </c>
      <c r="D191" s="319"/>
      <c r="E191" s="319"/>
      <c r="F191" s="342" t="s">
        <v>1211</v>
      </c>
      <c r="G191" s="319"/>
      <c r="H191" s="319" t="s">
        <v>1304</v>
      </c>
      <c r="I191" s="319" t="s">
        <v>1246</v>
      </c>
      <c r="J191" s="319"/>
      <c r="K191" s="367"/>
    </row>
    <row r="192" s="1" customFormat="1" ht="15" customHeight="1">
      <c r="B192" s="344"/>
      <c r="C192" s="380" t="s">
        <v>1305</v>
      </c>
      <c r="D192" s="319"/>
      <c r="E192" s="319"/>
      <c r="F192" s="342" t="s">
        <v>1211</v>
      </c>
      <c r="G192" s="319"/>
      <c r="H192" s="319" t="s">
        <v>1306</v>
      </c>
      <c r="I192" s="319" t="s">
        <v>1246</v>
      </c>
      <c r="J192" s="319"/>
      <c r="K192" s="367"/>
    </row>
    <row r="193" s="1" customFormat="1" ht="15" customHeight="1">
      <c r="B193" s="344"/>
      <c r="C193" s="380" t="s">
        <v>1307</v>
      </c>
      <c r="D193" s="319"/>
      <c r="E193" s="319"/>
      <c r="F193" s="342" t="s">
        <v>1217</v>
      </c>
      <c r="G193" s="319"/>
      <c r="H193" s="319" t="s">
        <v>1308</v>
      </c>
      <c r="I193" s="319" t="s">
        <v>1246</v>
      </c>
      <c r="J193" s="319"/>
      <c r="K193" s="367"/>
    </row>
    <row r="194" s="1" customFormat="1" ht="15" customHeight="1">
      <c r="B194" s="373"/>
      <c r="C194" s="382"/>
      <c r="D194" s="353"/>
      <c r="E194" s="353"/>
      <c r="F194" s="353"/>
      <c r="G194" s="353"/>
      <c r="H194" s="353"/>
      <c r="I194" s="353"/>
      <c r="J194" s="353"/>
      <c r="K194" s="374"/>
    </row>
    <row r="195" s="1" customFormat="1" ht="18.75" customHeight="1">
      <c r="B195" s="355"/>
      <c r="C195" s="365"/>
      <c r="D195" s="365"/>
      <c r="E195" s="365"/>
      <c r="F195" s="375"/>
      <c r="G195" s="365"/>
      <c r="H195" s="365"/>
      <c r="I195" s="365"/>
      <c r="J195" s="365"/>
      <c r="K195" s="355"/>
    </row>
    <row r="196" s="1" customFormat="1" ht="18.75" customHeight="1">
      <c r="B196" s="355"/>
      <c r="C196" s="365"/>
      <c r="D196" s="365"/>
      <c r="E196" s="365"/>
      <c r="F196" s="375"/>
      <c r="G196" s="365"/>
      <c r="H196" s="365"/>
      <c r="I196" s="365"/>
      <c r="J196" s="365"/>
      <c r="K196" s="355"/>
    </row>
    <row r="197" s="1" customFormat="1" ht="18.75" customHeight="1">
      <c r="B197" s="327"/>
      <c r="C197" s="327"/>
      <c r="D197" s="327"/>
      <c r="E197" s="327"/>
      <c r="F197" s="327"/>
      <c r="G197" s="327"/>
      <c r="H197" s="327"/>
      <c r="I197" s="327"/>
      <c r="J197" s="327"/>
      <c r="K197" s="327"/>
    </row>
    <row r="198" s="1" customFormat="1" ht="13.5">
      <c r="B198" s="306"/>
      <c r="C198" s="307"/>
      <c r="D198" s="307"/>
      <c r="E198" s="307"/>
      <c r="F198" s="307"/>
      <c r="G198" s="307"/>
      <c r="H198" s="307"/>
      <c r="I198" s="307"/>
      <c r="J198" s="307"/>
      <c r="K198" s="308"/>
    </row>
    <row r="199" s="1" customFormat="1" ht="21">
      <c r="B199" s="309"/>
      <c r="C199" s="310" t="s">
        <v>1309</v>
      </c>
      <c r="D199" s="310"/>
      <c r="E199" s="310"/>
      <c r="F199" s="310"/>
      <c r="G199" s="310"/>
      <c r="H199" s="310"/>
      <c r="I199" s="310"/>
      <c r="J199" s="310"/>
      <c r="K199" s="311"/>
    </row>
    <row r="200" s="1" customFormat="1" ht="25.5" customHeight="1">
      <c r="B200" s="309"/>
      <c r="C200" s="383" t="s">
        <v>1310</v>
      </c>
      <c r="D200" s="383"/>
      <c r="E200" s="383"/>
      <c r="F200" s="383" t="s">
        <v>1311</v>
      </c>
      <c r="G200" s="384"/>
      <c r="H200" s="383" t="s">
        <v>1312</v>
      </c>
      <c r="I200" s="383"/>
      <c r="J200" s="383"/>
      <c r="K200" s="311"/>
    </row>
    <row r="201" s="1" customFormat="1" ht="5.25" customHeight="1">
      <c r="B201" s="344"/>
      <c r="C201" s="339"/>
      <c r="D201" s="339"/>
      <c r="E201" s="339"/>
      <c r="F201" s="339"/>
      <c r="G201" s="365"/>
      <c r="H201" s="339"/>
      <c r="I201" s="339"/>
      <c r="J201" s="339"/>
      <c r="K201" s="367"/>
    </row>
    <row r="202" s="1" customFormat="1" ht="15" customHeight="1">
      <c r="B202" s="344"/>
      <c r="C202" s="319" t="s">
        <v>1302</v>
      </c>
      <c r="D202" s="319"/>
      <c r="E202" s="319"/>
      <c r="F202" s="342" t="s">
        <v>45</v>
      </c>
      <c r="G202" s="319"/>
      <c r="H202" s="319" t="s">
        <v>1313</v>
      </c>
      <c r="I202" s="319"/>
      <c r="J202" s="319"/>
      <c r="K202" s="367"/>
    </row>
    <row r="203" s="1" customFormat="1" ht="15" customHeight="1">
      <c r="B203" s="344"/>
      <c r="C203" s="319"/>
      <c r="D203" s="319"/>
      <c r="E203" s="319"/>
      <c r="F203" s="342" t="s">
        <v>46</v>
      </c>
      <c r="G203" s="319"/>
      <c r="H203" s="319" t="s">
        <v>1314</v>
      </c>
      <c r="I203" s="319"/>
      <c r="J203" s="319"/>
      <c r="K203" s="367"/>
    </row>
    <row r="204" s="1" customFormat="1" ht="15" customHeight="1">
      <c r="B204" s="344"/>
      <c r="C204" s="319"/>
      <c r="D204" s="319"/>
      <c r="E204" s="319"/>
      <c r="F204" s="342" t="s">
        <v>49</v>
      </c>
      <c r="G204" s="319"/>
      <c r="H204" s="319" t="s">
        <v>1315</v>
      </c>
      <c r="I204" s="319"/>
      <c r="J204" s="319"/>
      <c r="K204" s="367"/>
    </row>
    <row r="205" s="1" customFormat="1" ht="15" customHeight="1">
      <c r="B205" s="344"/>
      <c r="C205" s="319"/>
      <c r="D205" s="319"/>
      <c r="E205" s="319"/>
      <c r="F205" s="342" t="s">
        <v>47</v>
      </c>
      <c r="G205" s="319"/>
      <c r="H205" s="319" t="s">
        <v>1316</v>
      </c>
      <c r="I205" s="319"/>
      <c r="J205" s="319"/>
      <c r="K205" s="367"/>
    </row>
    <row r="206" s="1" customFormat="1" ht="15" customHeight="1">
      <c r="B206" s="344"/>
      <c r="C206" s="319"/>
      <c r="D206" s="319"/>
      <c r="E206" s="319"/>
      <c r="F206" s="342" t="s">
        <v>48</v>
      </c>
      <c r="G206" s="319"/>
      <c r="H206" s="319" t="s">
        <v>1317</v>
      </c>
      <c r="I206" s="319"/>
      <c r="J206" s="319"/>
      <c r="K206" s="367"/>
    </row>
    <row r="207" s="1" customFormat="1" ht="15" customHeight="1">
      <c r="B207" s="344"/>
      <c r="C207" s="319"/>
      <c r="D207" s="319"/>
      <c r="E207" s="319"/>
      <c r="F207" s="342"/>
      <c r="G207" s="319"/>
      <c r="H207" s="319"/>
      <c r="I207" s="319"/>
      <c r="J207" s="319"/>
      <c r="K207" s="367"/>
    </row>
    <row r="208" s="1" customFormat="1" ht="15" customHeight="1">
      <c r="B208" s="344"/>
      <c r="C208" s="319" t="s">
        <v>1258</v>
      </c>
      <c r="D208" s="319"/>
      <c r="E208" s="319"/>
      <c r="F208" s="342" t="s">
        <v>80</v>
      </c>
      <c r="G208" s="319"/>
      <c r="H208" s="319" t="s">
        <v>1318</v>
      </c>
      <c r="I208" s="319"/>
      <c r="J208" s="319"/>
      <c r="K208" s="367"/>
    </row>
    <row r="209" s="1" customFormat="1" ht="15" customHeight="1">
      <c r="B209" s="344"/>
      <c r="C209" s="319"/>
      <c r="D209" s="319"/>
      <c r="E209" s="319"/>
      <c r="F209" s="342" t="s">
        <v>1154</v>
      </c>
      <c r="G209" s="319"/>
      <c r="H209" s="319" t="s">
        <v>1155</v>
      </c>
      <c r="I209" s="319"/>
      <c r="J209" s="319"/>
      <c r="K209" s="367"/>
    </row>
    <row r="210" s="1" customFormat="1" ht="15" customHeight="1">
      <c r="B210" s="344"/>
      <c r="C210" s="319"/>
      <c r="D210" s="319"/>
      <c r="E210" s="319"/>
      <c r="F210" s="342" t="s">
        <v>1152</v>
      </c>
      <c r="G210" s="319"/>
      <c r="H210" s="319" t="s">
        <v>1319</v>
      </c>
      <c r="I210" s="319"/>
      <c r="J210" s="319"/>
      <c r="K210" s="367"/>
    </row>
    <row r="211" s="1" customFormat="1" ht="15" customHeight="1">
      <c r="B211" s="385"/>
      <c r="C211" s="319"/>
      <c r="D211" s="319"/>
      <c r="E211" s="319"/>
      <c r="F211" s="342" t="s">
        <v>1156</v>
      </c>
      <c r="G211" s="380"/>
      <c r="H211" s="371" t="s">
        <v>1157</v>
      </c>
      <c r="I211" s="371"/>
      <c r="J211" s="371"/>
      <c r="K211" s="386"/>
    </row>
    <row r="212" s="1" customFormat="1" ht="15" customHeight="1">
      <c r="B212" s="385"/>
      <c r="C212" s="319"/>
      <c r="D212" s="319"/>
      <c r="E212" s="319"/>
      <c r="F212" s="342" t="s">
        <v>1158</v>
      </c>
      <c r="G212" s="380"/>
      <c r="H212" s="371" t="s">
        <v>1320</v>
      </c>
      <c r="I212" s="371"/>
      <c r="J212" s="371"/>
      <c r="K212" s="386"/>
    </row>
    <row r="213" s="1" customFormat="1" ht="15" customHeight="1">
      <c r="B213" s="385"/>
      <c r="C213" s="319"/>
      <c r="D213" s="319"/>
      <c r="E213" s="319"/>
      <c r="F213" s="342"/>
      <c r="G213" s="380"/>
      <c r="H213" s="371"/>
      <c r="I213" s="371"/>
      <c r="J213" s="371"/>
      <c r="K213" s="386"/>
    </row>
    <row r="214" s="1" customFormat="1" ht="15" customHeight="1">
      <c r="B214" s="385"/>
      <c r="C214" s="319" t="s">
        <v>1282</v>
      </c>
      <c r="D214" s="319"/>
      <c r="E214" s="319"/>
      <c r="F214" s="342">
        <v>1</v>
      </c>
      <c r="G214" s="380"/>
      <c r="H214" s="371" t="s">
        <v>1321</v>
      </c>
      <c r="I214" s="371"/>
      <c r="J214" s="371"/>
      <c r="K214" s="386"/>
    </row>
    <row r="215" s="1" customFormat="1" ht="15" customHeight="1">
      <c r="B215" s="385"/>
      <c r="C215" s="319"/>
      <c r="D215" s="319"/>
      <c r="E215" s="319"/>
      <c r="F215" s="342">
        <v>2</v>
      </c>
      <c r="G215" s="380"/>
      <c r="H215" s="371" t="s">
        <v>1322</v>
      </c>
      <c r="I215" s="371"/>
      <c r="J215" s="371"/>
      <c r="K215" s="386"/>
    </row>
    <row r="216" s="1" customFormat="1" ht="15" customHeight="1">
      <c r="B216" s="385"/>
      <c r="C216" s="319"/>
      <c r="D216" s="319"/>
      <c r="E216" s="319"/>
      <c r="F216" s="342">
        <v>3</v>
      </c>
      <c r="G216" s="380"/>
      <c r="H216" s="371" t="s">
        <v>1323</v>
      </c>
      <c r="I216" s="371"/>
      <c r="J216" s="371"/>
      <c r="K216" s="386"/>
    </row>
    <row r="217" s="1" customFormat="1" ht="15" customHeight="1">
      <c r="B217" s="385"/>
      <c r="C217" s="319"/>
      <c r="D217" s="319"/>
      <c r="E217" s="319"/>
      <c r="F217" s="342">
        <v>4</v>
      </c>
      <c r="G217" s="380"/>
      <c r="H217" s="371" t="s">
        <v>1324</v>
      </c>
      <c r="I217" s="371"/>
      <c r="J217" s="371"/>
      <c r="K217" s="386"/>
    </row>
    <row r="218" s="1" customFormat="1" ht="12.75" customHeight="1">
      <c r="B218" s="387"/>
      <c r="C218" s="388"/>
      <c r="D218" s="388"/>
      <c r="E218" s="388"/>
      <c r="F218" s="388"/>
      <c r="G218" s="388"/>
      <c r="H218" s="388"/>
      <c r="I218" s="388"/>
      <c r="J218" s="388"/>
      <c r="K218" s="38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Ondřej Lacko</dc:creator>
  <cp:lastModifiedBy>Ondřej Lacko</cp:lastModifiedBy>
  <dcterms:created xsi:type="dcterms:W3CDTF">2021-05-19T12:15:25Z</dcterms:created>
  <dcterms:modified xsi:type="dcterms:W3CDTF">2021-05-19T12:15:38Z</dcterms:modified>
</cp:coreProperties>
</file>